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00" windowHeight="11760"/>
  </bookViews>
  <sheets>
    <sheet name="прил1" sheetId="10" r:id="rId1"/>
    <sheet name="прил2" sheetId="9" r:id="rId2"/>
    <sheet name="прил3" sheetId="13" r:id="rId3"/>
    <sheet name="прил4" sheetId="15" r:id="rId4"/>
    <sheet name="прил5" sheetId="14" r:id="rId5"/>
    <sheet name="прил6" sheetId="11" r:id="rId6"/>
    <sheet name="прил7" sheetId="12" r:id="rId7"/>
    <sheet name="прил8" sheetId="16" r:id="rId8"/>
    <sheet name="прил9" sheetId="17" r:id="rId9"/>
  </sheets>
  <definedNames>
    <definedName name="_xlnm._FilterDatabase" localSheetId="2" hidden="1">прил3!$A$16:$AA$409</definedName>
    <definedName name="_xlnm._FilterDatabase" localSheetId="3" hidden="1">прил4!$A$16:$AA$409</definedName>
    <definedName name="_xlnm._FilterDatabase" localSheetId="4" hidden="1">прил5!$A$19:$AA$467</definedName>
    <definedName name="_xlnm.Print_Titles" localSheetId="0">прил1!$20:$20</definedName>
    <definedName name="_xlnm.Print_Titles" localSheetId="1">прил2!$17:$18</definedName>
    <definedName name="_xlnm.Print_Titles" localSheetId="2">прил3!$14:$16</definedName>
    <definedName name="_xlnm.Print_Titles" localSheetId="3">прил4!$14:$16</definedName>
    <definedName name="_xlnm.Print_Titles" localSheetId="4">прил5!$16:$18</definedName>
    <definedName name="_xlnm.Print_Titles" localSheetId="5">прил6!$17:$19</definedName>
    <definedName name="_xlnm.Print_Area" localSheetId="0">прил1!$A$1:$C$156</definedName>
    <definedName name="_xlnm.Print_Area" localSheetId="1">прил2!$A$1:$D$93</definedName>
    <definedName name="_xlnm.Print_Area" localSheetId="2">прил3!$A$1:$F$412</definedName>
    <definedName name="_xlnm.Print_Area" localSheetId="3">прил4!$A$1:$F$411</definedName>
    <definedName name="_xlnm.Print_Area" localSheetId="4">прил5!$A$1:$G$469</definedName>
  </definedNames>
  <calcPr calcId="114210" fullCalcOnLoad="1"/>
</workbook>
</file>

<file path=xl/calcChain.xml><?xml version="1.0" encoding="utf-8"?>
<calcChain xmlns="http://schemas.openxmlformats.org/spreadsheetml/2006/main">
  <c r="C31" i="17"/>
  <c r="C35"/>
  <c r="C34"/>
  <c r="C33"/>
  <c r="C32"/>
  <c r="D19" i="16"/>
  <c r="C38" i="17"/>
  <c r="C37"/>
  <c r="C36"/>
  <c r="C30"/>
  <c r="C29"/>
  <c r="C28"/>
  <c r="C25"/>
  <c r="C23"/>
  <c r="C20"/>
  <c r="C19"/>
  <c r="E19" i="16"/>
  <c r="E18"/>
  <c r="D16"/>
  <c r="C16"/>
  <c r="B16"/>
  <c r="C22" i="17"/>
  <c r="E16" i="16"/>
  <c r="C27" i="17"/>
  <c r="C18"/>
  <c r="C35" i="12"/>
  <c r="D69" i="11"/>
  <c r="D62"/>
  <c r="D63"/>
  <c r="D38"/>
  <c r="C31" i="10"/>
  <c r="C64"/>
  <c r="C30"/>
  <c r="C29"/>
  <c r="C28"/>
  <c r="C62"/>
  <c r="C61"/>
  <c r="C47"/>
  <c r="C39"/>
  <c r="C32"/>
  <c r="C23"/>
  <c r="C44"/>
  <c r="C137"/>
  <c r="C152"/>
  <c r="C84"/>
  <c r="C80"/>
  <c r="C78"/>
  <c r="C38"/>
  <c r="C36"/>
  <c r="C151"/>
  <c r="C146"/>
  <c r="C144"/>
  <c r="C133"/>
  <c r="C124"/>
  <c r="C108"/>
  <c r="C103"/>
  <c r="C100"/>
  <c r="C95"/>
  <c r="C72"/>
  <c r="C60"/>
  <c r="C58"/>
  <c r="C57"/>
  <c r="C56"/>
  <c r="C51"/>
  <c r="C50"/>
  <c r="C48"/>
  <c r="C27"/>
  <c r="C21"/>
  <c r="C22"/>
  <c r="C153"/>
  <c r="C120"/>
  <c r="C46"/>
  <c r="C43"/>
  <c r="C136"/>
  <c r="C68"/>
  <c r="C99"/>
  <c r="C98"/>
</calcChain>
</file>

<file path=xl/sharedStrings.xml><?xml version="1.0" encoding="utf-8"?>
<sst xmlns="http://schemas.openxmlformats.org/spreadsheetml/2006/main" count="4342" uniqueCount="690">
  <si>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</si>
  <si>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</si>
  <si>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6300000000</t>
  </si>
  <si>
    <t>6301129999</t>
  </si>
  <si>
    <t>6301229999</t>
  </si>
  <si>
    <t>Муниципальная программа "Совершенствование организации питания в образовательных учреждениях на 2014-2017 годы"</t>
  </si>
  <si>
    <t>6800000000</t>
  </si>
  <si>
    <t>6801229999</t>
  </si>
  <si>
    <t>6801329999</t>
  </si>
  <si>
    <t>8000000000</t>
  </si>
  <si>
    <t>8001229999</t>
  </si>
  <si>
    <t>8100000000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</si>
  <si>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</si>
  <si>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8100111100</t>
  </si>
  <si>
    <t>Предоставление доступа общеобразовательным организациям к сети "Интернет"</t>
  </si>
  <si>
    <t>8100111300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</si>
  <si>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</si>
  <si>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</si>
  <si>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</si>
  <si>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</si>
  <si>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</si>
  <si>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</si>
  <si>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</si>
  <si>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Учреждения по внешкольной работе с детьми</t>
  </si>
  <si>
    <t>2300000000</t>
  </si>
  <si>
    <t>2300020290</t>
  </si>
  <si>
    <t>2300072600</t>
  </si>
  <si>
    <t>6100000000</t>
  </si>
  <si>
    <t>6101229999</t>
  </si>
  <si>
    <t>6101329999</t>
  </si>
  <si>
    <t>6200000000</t>
  </si>
  <si>
    <t>6201129999</t>
  </si>
  <si>
    <t>6201229999</t>
  </si>
  <si>
    <t>6401029999</t>
  </si>
  <si>
    <t>6403029999</t>
  </si>
  <si>
    <t>6801129999</t>
  </si>
  <si>
    <t>Муниципальная программа "Развитие культуры в Черемховском районном муниципальном образовании на 2014-2017 гг."</t>
  </si>
  <si>
    <t>7000000000</t>
  </si>
  <si>
    <t>7001229999</t>
  </si>
  <si>
    <t>8001129999</t>
  </si>
  <si>
    <t>8400000000</t>
  </si>
  <si>
    <t>Формирование учебных фондов в соответствии с Федеральным перечнем учебников, ФГОС основного общего образования</t>
  </si>
  <si>
    <t>8400101120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</si>
  <si>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</si>
  <si>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</si>
  <si>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</si>
  <si>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</si>
  <si>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</si>
  <si>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6005029999</t>
  </si>
  <si>
    <t>7001629999</t>
  </si>
  <si>
    <t>8300000000</t>
  </si>
  <si>
    <t>Организация получения муниципальными служащими дополнительного образования в сфере противодействия коррупции</t>
  </si>
  <si>
    <t>8300101110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</si>
  <si>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</si>
  <si>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8300202320</t>
  </si>
  <si>
    <t>Молодежная политика и оздоровление детей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</si>
  <si>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</si>
  <si>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61011S2080</t>
  </si>
  <si>
    <t>6600000000</t>
  </si>
  <si>
    <t>6601129999</t>
  </si>
  <si>
    <t>6601229999</t>
  </si>
  <si>
    <t>6601329999</t>
  </si>
  <si>
    <t>7500000000</t>
  </si>
  <si>
    <t>7501029999</t>
  </si>
  <si>
    <t>7502029999</t>
  </si>
  <si>
    <t>7503029999</t>
  </si>
  <si>
    <t>7504029999</t>
  </si>
  <si>
    <t>7505029999</t>
  </si>
  <si>
    <t>7506029999</t>
  </si>
  <si>
    <t>7507029999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</si>
  <si>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</si>
  <si>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</si>
  <si>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</si>
  <si>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4400120290</t>
  </si>
  <si>
    <t>7700000000</t>
  </si>
  <si>
    <t>7700129999</t>
  </si>
  <si>
    <t>7700229999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</si>
  <si>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</si>
  <si>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8100122100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</si>
  <si>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</si>
  <si>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</si>
  <si>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</si>
  <si>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</si>
  <si>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</si>
  <si>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Музеи и постоянные выставки</t>
  </si>
  <si>
    <t>4100000000</t>
  </si>
  <si>
    <t>4100020290</t>
  </si>
  <si>
    <t>Библиотеки</t>
  </si>
  <si>
    <t>4200000000</t>
  </si>
  <si>
    <t>4200020290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</si>
  <si>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</si>
  <si>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4200051440</t>
  </si>
  <si>
    <t>4200072600</t>
  </si>
  <si>
    <t>Комплектование книжных фондов библиотек муниципальных образований Иркутской области</t>
  </si>
  <si>
    <t>4200074040</t>
  </si>
  <si>
    <t>7001329999</t>
  </si>
  <si>
    <t>7001529999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</si>
  <si>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</si>
  <si>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</si>
  <si>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</si>
  <si>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</si>
  <si>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</si>
  <si>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</si>
  <si>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</si>
  <si>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</si>
  <si>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</si>
  <si>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</si>
  <si>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</si>
  <si>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</si>
  <si>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7100000000</t>
  </si>
  <si>
    <t>Мероприятия по обеспечению жильем молодых семей за счет средств местного бюджета</t>
  </si>
  <si>
    <t>7100120200</t>
  </si>
  <si>
    <t>Софинансирование расходов на мероприятия подпрограммы "Обеспечение жильем молодых семей" федеральной целевой программы "Жилище" на 2015 - 2020 годы за счет средств местного бюджета</t>
  </si>
  <si>
    <t>71001L0200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</si>
  <si>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</si>
  <si>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</si>
  <si>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</si>
  <si>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</si>
  <si>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</si>
  <si>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</si>
  <si>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</si>
  <si>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7400000000</t>
  </si>
  <si>
    <t>7401129999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</si>
  <si>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</si>
  <si>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</si>
  <si>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</si>
  <si>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6500000000</t>
  </si>
  <si>
    <t>6502029999</t>
  </si>
  <si>
    <t>Развитие сети плоскостных спортивных сооружений</t>
  </si>
  <si>
    <t>8200112000</t>
  </si>
  <si>
    <t>Софинансирование мероприятий федеральной целевой программы "Устойчивое развитие сельских территорий на 2014 - 2017 годы и на период до 2020 года" за счет местного бюджета</t>
  </si>
  <si>
    <t>82001L0180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</si>
  <si>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</si>
  <si>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</si>
  <si>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</si>
  <si>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</si>
  <si>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</si>
  <si>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</si>
  <si>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</si>
  <si>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</si>
  <si>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</si>
  <si>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0400000000</t>
  </si>
  <si>
    <t>Процентные платежи по муниципальному долгу</t>
  </si>
  <si>
    <t>0400800000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</si>
  <si>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</si>
  <si>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</si>
  <si>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</si>
  <si>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</si>
  <si>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</t>
  </si>
  <si>
    <t>5600000000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</si>
  <si>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</si>
  <si>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5601025010</t>
  </si>
  <si>
    <t>Межбюджетные трансферты</t>
  </si>
  <si>
    <t>500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</si>
  <si>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</si>
  <si>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</si>
  <si>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</si>
  <si>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</si>
  <si>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</si>
  <si>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</si>
  <si>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</si>
  <si>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Финансовое управление администрации ЧРМО</t>
  </si>
  <si>
    <t>Дума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</si>
  <si>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</si>
  <si>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</si>
  <si>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</si>
  <si>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Распределение  бюджетных ассигнований по разделам, подразделам классификации расходов бюджетов на 2016 год</t>
  </si>
  <si>
    <t>ГРБС</t>
  </si>
  <si>
    <t>Ведомственная структура расходов бюджета Черемховского районного муниципального образования на 2016 год</t>
  </si>
  <si>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</si>
  <si>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</si>
  <si>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</si>
  <si>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</si>
  <si>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</si>
  <si>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</si>
  <si>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</si>
  <si>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</si>
  <si>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</si>
  <si>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</si>
  <si>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</si>
  <si>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</si>
  <si>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</si>
  <si>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</si>
  <si>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</si>
  <si>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</si>
  <si>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</si>
  <si>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</si>
  <si>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</si>
  <si>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</si>
  <si>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</si>
  <si>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</si>
  <si>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</si>
  <si>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</si>
  <si>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</si>
  <si>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</si>
  <si>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</si>
  <si>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</si>
  <si>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</si>
  <si>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</si>
  <si>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</si>
  <si>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</si>
  <si>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</si>
  <si>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</si>
  <si>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</si>
  <si>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</si>
  <si>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</si>
  <si>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</si>
  <si>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</si>
  <si>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</si>
  <si>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</si>
  <si>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</si>
  <si>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</si>
  <si>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</si>
  <si>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</si>
  <si>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</si>
  <si>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</si>
  <si>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</si>
  <si>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</si>
  <si>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</si>
  <si>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</si>
  <si>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</si>
  <si>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</si>
  <si>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</si>
  <si>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</si>
  <si>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</si>
  <si>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</si>
  <si>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</si>
  <si>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 xml:space="preserve">к Решению Думы </t>
  </si>
  <si>
    <t>от  23.12.2015 № 58</t>
  </si>
  <si>
    <t>Приложение  № 8 к Решению Думы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</si>
  <si>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</si>
  <si>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</si>
  <si>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</si>
  <si>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 xml:space="preserve">"О бюджете Черемховского районного муниципального </t>
  </si>
  <si>
    <t>Приложение  № 9 к Решению Думы</t>
  </si>
  <si>
    <t>Источники внутреннего финансирования дефицита бюджета Черемховского районного муниципального образования на 2016 год</t>
  </si>
  <si>
    <t>Программа муниципальных внутренних заимствований Черемховского районного муниципального образования на 2016г.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</si>
  <si>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</si>
  <si>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</si>
  <si>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</si>
  <si>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муниципального долга на 1 января 2017 года </t>
  </si>
  <si>
    <t>Приложение №  10</t>
  </si>
  <si>
    <t xml:space="preserve">Приложение № 11 </t>
  </si>
  <si>
    <t>от 24.02.2016 №_64_</t>
  </si>
  <si>
    <t>от 24.02.2016 № 64</t>
  </si>
  <si>
    <t>Начальник финансового управления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</si>
  <si>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</si>
  <si>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</si>
  <si>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</si>
  <si>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</si>
  <si>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</si>
  <si>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</si>
  <si>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</si>
  <si>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</si>
  <si>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</si>
  <si>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1 17 01050 05 0000 180</t>
  </si>
  <si>
    <t>1 17 05050 05 0000 180</t>
  </si>
  <si>
    <t>2 02 01001 05 0000 151</t>
  </si>
  <si>
    <t>2 02 01003 05 0000 151</t>
  </si>
  <si>
    <t>2 02 02999 05 0000 151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</si>
  <si>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</si>
  <si>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2 02 03007 05 0000 151</t>
  </si>
  <si>
    <t>2 02 03024 05 0000 151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</si>
  <si>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</si>
  <si>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</si>
  <si>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</si>
  <si>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</si>
  <si>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</si>
  <si>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</si>
  <si>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</si>
  <si>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2 07 05020 05 0000 180</t>
  </si>
  <si>
    <t>Прочие безвозмездные поступления в бюджеты муниципальных районов</t>
  </si>
  <si>
    <t>2 07 05030 05 0000 180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</si>
  <si>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</si>
  <si>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</si>
  <si>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</si>
  <si>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</si>
  <si>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</si>
  <si>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</si>
  <si>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</si>
  <si>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</si>
  <si>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</si>
  <si>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</si>
  <si>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2 02 01999 05 0000 151</t>
  </si>
  <si>
    <t>Прочие дотации бюджетам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</si>
  <si>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</si>
  <si>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</si>
  <si>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</si>
  <si>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</si>
  <si>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Отдел образования администрации Черемховского районного муниципального образования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</si>
  <si>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</si>
  <si>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</si>
  <si>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РФ</t>
  </si>
  <si>
    <t>Финансовое управление Администрации Черемховского районного муниципального образования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</si>
  <si>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</si>
  <si>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</si>
  <si>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</si>
  <si>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</si>
  <si>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2 19 05000 05 0000 151</t>
  </si>
  <si>
    <t>Комитет по управлению муниципальным имуществом Черемховского районного муниципального образования</t>
  </si>
  <si>
    <t>Администрация Черемховского районного муниципального образования</t>
  </si>
  <si>
    <t>1 08 07084 01 4000 110</t>
  </si>
  <si>
    <t>2 02 02008 05 0000 151</t>
  </si>
  <si>
    <t>Субсидии бюджетам муниципальных районов на обеспечение жильем молодых семей</t>
  </si>
  <si>
    <t>917</t>
  </si>
  <si>
    <t>Субвенции бюджетам 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</si>
  <si>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918</t>
  </si>
  <si>
    <t>Контрольно-счетная палата Черемховского районного муниципального образования</t>
  </si>
  <si>
    <t>923</t>
  </si>
  <si>
    <t>Ж.В.Волынкина</t>
  </si>
  <si>
    <t>2 02 03022 05 0000 151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</si>
  <si>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</si>
  <si>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</si>
  <si>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</si>
  <si>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</si>
  <si>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1 14 02053 05 0000 410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</si>
  <si>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</si>
  <si>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</si>
  <si>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</si>
  <si>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</si>
  <si>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</si>
  <si>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</si>
  <si>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</si>
  <si>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</si>
  <si>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</si>
  <si>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</si>
  <si>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</si>
  <si>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</si>
  <si>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</si>
  <si>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</si>
  <si>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</si>
  <si>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</si>
  <si>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</si>
  <si>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</si>
  <si>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</si>
  <si>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</si>
  <si>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</si>
  <si>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</si>
  <si>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</si>
  <si>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</si>
  <si>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</si>
  <si>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</si>
  <si>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</si>
  <si>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</si>
  <si>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</si>
  <si>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</si>
  <si>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</si>
  <si>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</si>
  <si>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</si>
  <si>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</si>
  <si>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</si>
  <si>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</si>
  <si>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</si>
  <si>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1 05 04020 02 1000 110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</si>
  <si>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</si>
  <si>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</si>
  <si>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</si>
  <si>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</si>
  <si>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</si>
  <si>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</si>
  <si>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</si>
  <si>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</si>
  <si>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</si>
  <si>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</si>
  <si>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</si>
  <si>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</si>
  <si>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</si>
  <si>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</si>
  <si>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</si>
  <si>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</si>
  <si>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</si>
  <si>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</si>
  <si>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</si>
  <si>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</si>
  <si>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</si>
  <si>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</si>
  <si>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</si>
  <si>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</si>
  <si>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</si>
  <si>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</si>
  <si>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</si>
  <si>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</si>
  <si>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</si>
  <si>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</si>
  <si>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</si>
  <si>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</si>
  <si>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</si>
  <si>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</si>
  <si>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</si>
  <si>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</si>
  <si>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</si>
  <si>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</si>
  <si>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</si>
  <si>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</si>
  <si>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</si>
  <si>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</si>
  <si>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</si>
  <si>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</si>
  <si>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</si>
  <si>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</si>
  <si>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</si>
  <si>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</si>
  <si>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</si>
  <si>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</si>
  <si>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</si>
  <si>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</si>
  <si>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</si>
  <si>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</si>
  <si>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</si>
  <si>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</si>
  <si>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</si>
  <si>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</si>
  <si>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</si>
  <si>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Прочие денежные взыскания (штрафы) за административные правонарушения в области дорожного движения</t>
  </si>
  <si>
    <t>1 16 30030 01 0000 140</t>
  </si>
  <si>
    <t>Суммы по искам о возмещении вреда, причиненного окружающей среде</t>
  </si>
  <si>
    <t>1 16 35000 05 6000 140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</si>
  <si>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</si>
  <si>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</si>
  <si>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</si>
  <si>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</si>
  <si>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</si>
  <si>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</si>
  <si>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</si>
  <si>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</si>
  <si>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</si>
  <si>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</si>
  <si>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</si>
  <si>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</si>
  <si>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</si>
  <si>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</si>
  <si>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</si>
  <si>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Прочие неналоговые доходы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</si>
  <si>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</si>
  <si>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</si>
  <si>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</si>
  <si>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</si>
  <si>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</si>
  <si>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</si>
  <si>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</si>
  <si>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Дотации муниципальным районам на поддержку мер  по обеспечению сбалансированности  бюджетов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</si>
  <si>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</si>
  <si>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</si>
  <si>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</si>
  <si>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</si>
  <si>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Федеральная программа "Молодым семьям - доступное жилье на 2005-2019 годы"</t>
  </si>
  <si>
    <t>2 02 02051 05 0000 151</t>
  </si>
  <si>
    <t>Субсидии бюджетам муниципальных районов на модернизацию региональных систем общего образования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</si>
  <si>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и на период до 2020 года</t>
  </si>
  <si>
    <t>2 02 02150 05 0000 151</t>
  </si>
  <si>
    <t>Прочие субсидии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</si>
  <si>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</si>
  <si>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Субсидия за счет средств долгосрочной целевой программы Иркутской области "Повышение эффективности бюджетных расходов Иркутской области на 2011-2013 годы"</t>
  </si>
  <si>
    <t>Долгосрочная целевая программа "Социальное развитие села Иркутской области на 2011-2014 годы"</t>
  </si>
  <si>
    <t>Долгосрочная целевая программа Иркутской области "100 модельных домов культуры Приангарью" на 2011-2014 годы</t>
  </si>
  <si>
    <t xml:space="preserve">Долгосрочная целевая программа  Иркутской области «Организация и обеспечение отдыха и оздоровления детей в Иркутской области на 2012-2014 годы» </t>
  </si>
  <si>
    <t xml:space="preserve">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 "
</t>
  </si>
  <si>
    <t>Реализация мероприятий перечня проектов народных инициатив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</si>
  <si>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</si>
  <si>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Подпрограмма "Подготовка объектов коммунальной инфраструктуры Иркутской области к отопительному сезону в 2011-2013 годах"</t>
  </si>
  <si>
    <t xml:space="preserve">Долгосрочная целевая программа «Защита окружающией среды в Иркутской области на 2011-2015 годы" 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</si>
  <si>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</si>
  <si>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</si>
  <si>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</si>
  <si>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переданных полномочий субъектов РФ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</si>
  <si>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</si>
  <si>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</si>
  <si>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</si>
  <si>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</si>
  <si>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</si>
  <si>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</si>
  <si>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</si>
  <si>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</si>
  <si>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Прочие субвенции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</si>
  <si>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</si>
  <si>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</si>
  <si>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</si>
  <si>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</si>
  <si>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(ФУ)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</si>
  <si>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(ГО и ЧС)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</si>
  <si>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(КСП)</t>
  </si>
  <si>
    <t>Межбюджетные трансферты, на комплектование книжных фондов библиотек муниципальных образований (областной бюджет)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</si>
  <si>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</si>
  <si>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</si>
  <si>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</si>
  <si>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</si>
  <si>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</si>
  <si>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</si>
  <si>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</si>
  <si>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</si>
  <si>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</si>
  <si>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</si>
  <si>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</si>
  <si>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</si>
  <si>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</si>
  <si>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</si>
  <si>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</si>
  <si>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Ж.В. Волынкина</t>
  </si>
  <si>
    <t>113 01995 00 0000 130</t>
  </si>
  <si>
    <t>113 01000 00 0000 130</t>
  </si>
  <si>
    <t xml:space="preserve">Доходы от оказания платных услуг (работ) 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</si>
  <si>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</si>
  <si>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</si>
  <si>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1 11 03000 00 0000 000</t>
  </si>
  <si>
    <t xml:space="preserve">Проценты, полученные от предоставления бюджетных кредитов внутри страны </t>
  </si>
  <si>
    <t>1 09 07053 05 1000 110</t>
  </si>
  <si>
    <t>Прочие местные налоги и сборы, мобилизуемые на территориях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</si>
  <si>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</si>
  <si>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</si>
  <si>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</si>
  <si>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</si>
  <si>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</si>
  <si>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</si>
  <si>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</si>
  <si>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</si>
  <si>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</si>
  <si>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</si>
  <si>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</si>
  <si>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</si>
  <si>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Всего, в том числе</t>
  </si>
  <si>
    <t>Финансовое управление АЧРМО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</si>
  <si>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</si>
  <si>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Отдел образования АЧРМО</t>
  </si>
  <si>
    <t>Муниципальная программа "Безопасность школьных перевозок на 2014-2017 годы"</t>
  </si>
  <si>
    <t>Муниципальная программа "Безопасность образовательных организаций на 2014-2017 гг."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</si>
  <si>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</si>
  <si>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Отдел по культуре и библиотечному обслуживанию АЧРМО</t>
  </si>
  <si>
    <t>Администрация ЧРМО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</si>
  <si>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</si>
  <si>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</si>
  <si>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</si>
  <si>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</si>
  <si>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</si>
  <si>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Комитет по управлению муниципальным имуществом ЧРМО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</si>
  <si>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</si>
  <si>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"Молодым семьям-доступное жилье на 2014-2019 гг.</t>
  </si>
  <si>
    <t>Муниципальная программа "Поддержка и развитие малого и среднего предпринимательства в Черемховском районе" на 2014-2017 годы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</si>
  <si>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</si>
  <si>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"Молодежная политика в Черемховском районном муниципальном образовании на 2014-2017 гг.</t>
  </si>
  <si>
    <t>Муниципальная программа "Профилактика правонарушений в Черемховском районном муниципальном образовании на 2014-2017 годы"</t>
  </si>
  <si>
    <t>Муниципальная программа "Повышение безопасности дорожного движения в Черемховском районе на 2016-2020 годы"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</si>
  <si>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</si>
  <si>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Муниципальная программа "Развитие современной инфраструктуры объектов образования Черемховского района на 2014-2017 гг."</t>
  </si>
  <si>
    <t>Муниципальная программа "Информатизация образовательных организаций Черемховского района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</si>
  <si>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</si>
  <si>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</si>
  <si>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</si>
  <si>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Муниципальная программа "Школьный учебник" Черемховского районного муниципального образования на 2015-2016 годы</t>
  </si>
  <si>
    <t>ИТОГО</t>
  </si>
  <si>
    <t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образования, на 2016 год</t>
  </si>
  <si>
    <t>№П/П</t>
  </si>
  <si>
    <t>Наименование городских и сельских поселений</t>
  </si>
  <si>
    <t>Сумма, тыс. руб.</t>
  </si>
  <si>
    <t>Бельское</t>
  </si>
  <si>
    <t>Булайское</t>
  </si>
  <si>
    <t>Голуметское</t>
  </si>
  <si>
    <t>Зерновское</t>
  </si>
  <si>
    <t>Каменно-Ангарское</t>
  </si>
  <si>
    <t>Лоховское</t>
  </si>
  <si>
    <t>Нижнеиретское</t>
  </si>
  <si>
    <t>Новогромовское</t>
  </si>
  <si>
    <t>Новостроевское</t>
  </si>
  <si>
    <t>Онотское</t>
  </si>
  <si>
    <t>Парфеновское</t>
  </si>
  <si>
    <t>Саянское</t>
  </si>
  <si>
    <t>Тальниковское</t>
  </si>
  <si>
    <t>Тунгусское</t>
  </si>
  <si>
    <t>Узколугское</t>
  </si>
  <si>
    <t>Черемховское</t>
  </si>
  <si>
    <t xml:space="preserve"> </t>
  </si>
  <si>
    <t>Итого: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</si>
  <si>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</si>
  <si>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</si>
  <si>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</si>
  <si>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</si>
  <si>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</si>
  <si>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Расходы на выплаты по оплате труда работников муниципальных органов</t>
  </si>
  <si>
    <t>0200220110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</si>
  <si>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</si>
  <si>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</si>
  <si>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муниципальных органов</t>
  </si>
  <si>
    <t>0200220190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</si>
  <si>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</si>
  <si>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0200320110</t>
  </si>
  <si>
    <t>0200320190</t>
  </si>
  <si>
    <t>Закупка товаров, работ и услуг для государственных (муниципальных) нужд</t>
  </si>
  <si>
    <t>200</t>
  </si>
  <si>
    <t>0200420110</t>
  </si>
  <si>
    <t>0200420190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</si>
  <si>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</si>
  <si>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</si>
  <si>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</si>
  <si>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</si>
  <si>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6400000000</t>
  </si>
  <si>
    <t>Реализация направления расходов в рамках муниципальной программы</t>
  </si>
  <si>
    <t>6402029999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</si>
  <si>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</si>
  <si>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</si>
  <si>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</si>
  <si>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</si>
  <si>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</si>
  <si>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</si>
  <si>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0200520110</t>
  </si>
  <si>
    <t>0200520190</t>
  </si>
  <si>
    <t>6000000000</t>
  </si>
  <si>
    <t>6006029999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</si>
  <si>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</si>
  <si>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</si>
  <si>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</si>
  <si>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главы муниципального образования</t>
  </si>
  <si>
    <t>0300600000</t>
  </si>
  <si>
    <t>Резервные фонды</t>
  </si>
  <si>
    <t>0500000000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</si>
  <si>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</si>
  <si>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</si>
  <si>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</si>
  <si>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Проведение Всероссийской сельскохозяйственной переписи в 2016 году</t>
  </si>
  <si>
    <t>0100053910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</si>
  <si>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</si>
  <si>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</si>
  <si>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</si>
  <si>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</si>
  <si>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</si>
  <si>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</si>
  <si>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</si>
  <si>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</si>
  <si>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</si>
  <si>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</si>
  <si>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</si>
  <si>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</si>
  <si>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Реализация мероприятий, осуществляемых органами местного самоуправления</t>
  </si>
  <si>
    <t>0904709999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</si>
  <si>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</si>
  <si>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</si>
  <si>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Социальное обеспечение и иные выплаты населению</t>
  </si>
  <si>
    <t>300</t>
  </si>
  <si>
    <t>Единовременная денежная выплата лицу, удостоенному звания "Почетный гражданин Черемховского района"</t>
  </si>
  <si>
    <t>0904723600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</si>
  <si>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</si>
  <si>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</si>
  <si>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</si>
  <si>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</si>
  <si>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4500072600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</si>
  <si>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</si>
  <si>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</si>
  <si>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</si>
  <si>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</si>
  <si>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</si>
  <si>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</si>
  <si>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</si>
  <si>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</si>
  <si>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6700000000</t>
  </si>
  <si>
    <t>Информационное обеспечение и пропаганда охраны труда</t>
  </si>
  <si>
    <t>6701001200</t>
  </si>
  <si>
    <t>6900000000</t>
  </si>
  <si>
    <t>Создание единого информационного ресурса (базы достоверных данных), по объектам муниципальной собственности ЧРМО</t>
  </si>
  <si>
    <t>6901011000</t>
  </si>
  <si>
    <t>7600000000</t>
  </si>
  <si>
    <t>7604029999</t>
  </si>
  <si>
    <t>7605029999</t>
  </si>
  <si>
    <t>7900000000</t>
  </si>
  <si>
    <t>7901029999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</si>
  <si>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</si>
  <si>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</si>
  <si>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</si>
  <si>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</si>
  <si>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</si>
  <si>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</si>
  <si>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</si>
  <si>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Реконструкция автомобильных дорог</t>
  </si>
  <si>
    <t>8200210000</t>
  </si>
  <si>
    <t>Капитальные вложения в объекты государственной (муниципальной) собственности</t>
  </si>
  <si>
    <t>400</t>
  </si>
  <si>
    <t>Другие вопросы в области национальной экономики</t>
  </si>
  <si>
    <t>7200000000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</si>
  <si>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</si>
  <si>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72001L0640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</si>
  <si>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</si>
  <si>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</si>
  <si>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</si>
  <si>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</si>
  <si>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</si>
  <si>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</si>
  <si>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</si>
  <si>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</si>
  <si>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</si>
  <si>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</si>
  <si>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</si>
  <si>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</si>
  <si>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2000072600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</si>
</sst>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_ ;[Red]\-#,##0.0\ "/>
    <numFmt numFmtId="166" formatCode="0.0"/>
    <numFmt numFmtId="167" formatCode="#,##0.00000"/>
    <numFmt numFmtId="168" formatCode="0.000"/>
    <numFmt numFmtId="169" formatCode="#,##0.0000"/>
    <numFmt numFmtId="170" formatCode="#,##0.00;[Red]\-#,##0.00;0.00"/>
    <numFmt numFmtId="171" formatCode="#,##0.0;[Red]\-#,##0.0;0.0"/>
    <numFmt numFmtId="172" formatCode="00;[Red]\-00;&quot;&quot;"/>
    <numFmt numFmtId="173" formatCode="000;[Red]\-000;&quot;&quot;"/>
    <numFmt numFmtId="174" formatCode="0000000000;[Red]\-0000000000;&quot;&quot;"/>
    <numFmt numFmtId="175" formatCode="000"/>
  </numFmts>
  <fonts count="4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9">
    <xf numFmtId="0" fontId="0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</cellStyleXfs>
  <cellXfs count="337">
    <xf numFmtId="0" fontId="0" fillId="0" borderId="0" xfId="0"/>
    <xf numFmtId="0" fontId="2" fillId="0" borderId="0" xfId="2" applyFont="1"/>
    <xf numFmtId="0" fontId="7" fillId="0" borderId="0" xfId="16" applyFont="1" applyFill="1"/>
    <xf numFmtId="0" fontId="3" fillId="0" borderId="0" xfId="16" applyFont="1" applyFill="1" applyAlignment="1"/>
    <xf numFmtId="0" fontId="8" fillId="0" borderId="0" xfId="16" applyFont="1" applyFill="1" applyAlignment="1">
      <alignment horizontal="center" vertical="center" wrapText="1"/>
    </xf>
    <xf numFmtId="0" fontId="11" fillId="0" borderId="1" xfId="16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/>
    </xf>
    <xf numFmtId="0" fontId="10" fillId="0" borderId="1" xfId="16" applyFont="1" applyFill="1" applyBorder="1"/>
    <xf numFmtId="0" fontId="7" fillId="0" borderId="0" xfId="16" applyFont="1" applyFill="1" applyAlignment="1">
      <alignment wrapText="1"/>
    </xf>
    <xf numFmtId="0" fontId="7" fillId="0" borderId="1" xfId="16" applyFont="1" applyFill="1" applyBorder="1" applyAlignment="1">
      <alignment horizontal="center" vertical="center"/>
    </xf>
    <xf numFmtId="0" fontId="7" fillId="2" borderId="1" xfId="16" applyFont="1" applyFill="1" applyBorder="1" applyAlignment="1">
      <alignment horizontal="center" vertical="center"/>
    </xf>
    <xf numFmtId="0" fontId="7" fillId="0" borderId="0" xfId="16" applyFont="1" applyFill="1" applyAlignment="1">
      <alignment vertical="center" wrapText="1"/>
    </xf>
    <xf numFmtId="49" fontId="7" fillId="0" borderId="1" xfId="16" applyNumberFormat="1" applyFont="1" applyFill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</xf>
    <xf numFmtId="49" fontId="7" fillId="0" borderId="1" xfId="24" applyNumberFormat="1" applyFont="1" applyFill="1" applyBorder="1" applyAlignment="1">
      <alignment horizontal="center" vertical="center"/>
    </xf>
    <xf numFmtId="0" fontId="7" fillId="0" borderId="1" xfId="24" applyFont="1" applyFill="1" applyBorder="1" applyAlignment="1">
      <alignment horizontal="center" vertical="center"/>
    </xf>
    <xf numFmtId="49" fontId="7" fillId="2" borderId="1" xfId="24" applyNumberFormat="1" applyFont="1" applyFill="1" applyBorder="1" applyAlignment="1">
      <alignment horizontal="center" vertical="center"/>
    </xf>
    <xf numFmtId="0" fontId="7" fillId="2" borderId="1" xfId="24" applyFont="1" applyFill="1" applyBorder="1" applyAlignment="1">
      <alignment horizontal="center" vertical="center"/>
    </xf>
    <xf numFmtId="0" fontId="10" fillId="0" borderId="1" xfId="26" applyFont="1" applyFill="1" applyBorder="1" applyAlignment="1">
      <alignment horizontal="center" vertical="center"/>
    </xf>
    <xf numFmtId="0" fontId="10" fillId="0" borderId="1" xfId="26" applyFont="1" applyFill="1" applyBorder="1"/>
    <xf numFmtId="0" fontId="7" fillId="0" borderId="1" xfId="26" applyFont="1" applyFill="1" applyBorder="1" applyAlignment="1">
      <alignment horizontal="center" vertical="center"/>
    </xf>
    <xf numFmtId="0" fontId="7" fillId="0" borderId="0" xfId="16" applyFont="1" applyFill="1" applyAlignment="1">
      <alignment horizontal="right"/>
    </xf>
    <xf numFmtId="0" fontId="15" fillId="0" borderId="0" xfId="0" applyFont="1" applyAlignment="1">
      <alignment vertical="center"/>
    </xf>
    <xf numFmtId="0" fontId="7" fillId="0" borderId="0" xfId="24" applyFont="1" applyFill="1"/>
    <xf numFmtId="164" fontId="6" fillId="2" borderId="0" xfId="0" applyNumberFormat="1" applyFont="1" applyFill="1"/>
    <xf numFmtId="0" fontId="2" fillId="0" borderId="0" xfId="2"/>
    <xf numFmtId="0" fontId="8" fillId="2" borderId="0" xfId="24" applyFont="1" applyFill="1" applyAlignment="1">
      <alignment horizontal="center" vertical="center" wrapText="1"/>
    </xf>
    <xf numFmtId="0" fontId="8" fillId="0" borderId="0" xfId="24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7" fillId="0" borderId="1" xfId="24" applyFont="1" applyFill="1" applyBorder="1" applyAlignment="1">
      <alignment horizontal="center" vertical="center"/>
    </xf>
    <xf numFmtId="0" fontId="17" fillId="0" borderId="1" xfId="24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7" fillId="0" borderId="1" xfId="24" applyFont="1" applyFill="1" applyBorder="1"/>
    <xf numFmtId="164" fontId="18" fillId="2" borderId="1" xfId="24" applyNumberFormat="1" applyFont="1" applyFill="1" applyBorder="1" applyAlignment="1">
      <alignment vertical="center"/>
    </xf>
    <xf numFmtId="164" fontId="2" fillId="0" borderId="0" xfId="2" applyNumberFormat="1"/>
    <xf numFmtId="0" fontId="19" fillId="0" borderId="0" xfId="2" applyFont="1"/>
    <xf numFmtId="164" fontId="19" fillId="0" borderId="0" xfId="2" applyNumberFormat="1" applyFont="1"/>
    <xf numFmtId="0" fontId="20" fillId="2" borderId="1" xfId="22" applyFont="1" applyFill="1" applyBorder="1" applyAlignment="1">
      <alignment horizontal="left" vertical="top" wrapText="1"/>
    </xf>
    <xf numFmtId="0" fontId="21" fillId="0" borderId="1" xfId="24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vertical="center"/>
    </xf>
    <xf numFmtId="0" fontId="20" fillId="0" borderId="1" xfId="24" applyFont="1" applyFill="1" applyBorder="1" applyAlignment="1">
      <alignment wrapText="1"/>
    </xf>
    <xf numFmtId="0" fontId="20" fillId="2" borderId="1" xfId="22" applyFont="1" applyFill="1" applyBorder="1" applyAlignment="1">
      <alignment horizontal="left" vertical="center" wrapText="1"/>
    </xf>
    <xf numFmtId="0" fontId="21" fillId="2" borderId="1" xfId="22" applyFont="1" applyFill="1" applyBorder="1" applyAlignment="1">
      <alignment horizontal="center" vertical="center"/>
    </xf>
    <xf numFmtId="0" fontId="3" fillId="0" borderId="0" xfId="8" applyFont="1"/>
    <xf numFmtId="0" fontId="18" fillId="0" borderId="1" xfId="0" applyFont="1" applyBorder="1" applyAlignment="1">
      <alignment horizontal="left" wrapText="1"/>
    </xf>
    <xf numFmtId="0" fontId="17" fillId="0" borderId="1" xfId="24" applyFont="1" applyFill="1" applyBorder="1" applyAlignment="1"/>
    <xf numFmtId="0" fontId="20" fillId="2" borderId="1" xfId="24" applyFont="1" applyFill="1" applyBorder="1" applyAlignment="1">
      <alignment wrapText="1"/>
    </xf>
    <xf numFmtId="0" fontId="21" fillId="2" borderId="1" xfId="24" applyFont="1" applyFill="1" applyBorder="1" applyAlignment="1">
      <alignment horizontal="center" vertical="center"/>
    </xf>
    <xf numFmtId="164" fontId="20" fillId="2" borderId="1" xfId="24" applyNumberFormat="1" applyFont="1" applyFill="1" applyBorder="1" applyAlignment="1">
      <alignment vertical="center"/>
    </xf>
    <xf numFmtId="0" fontId="2" fillId="2" borderId="0" xfId="2" applyFill="1"/>
    <xf numFmtId="0" fontId="20" fillId="0" borderId="1" xfId="24" applyFont="1" applyFill="1" applyBorder="1" applyAlignment="1">
      <alignment horizontal="left" vertical="center" wrapText="1"/>
    </xf>
    <xf numFmtId="0" fontId="17" fillId="0" borderId="1" xfId="24" applyFont="1" applyFill="1" applyBorder="1" applyAlignment="1">
      <alignment wrapText="1"/>
    </xf>
    <xf numFmtId="0" fontId="17" fillId="2" borderId="1" xfId="24" applyFont="1" applyFill="1" applyBorder="1" applyAlignment="1">
      <alignment wrapText="1"/>
    </xf>
    <xf numFmtId="0" fontId="17" fillId="2" borderId="1" xfId="24" applyFont="1" applyFill="1" applyBorder="1" applyAlignment="1">
      <alignment horizontal="center" vertical="center"/>
    </xf>
    <xf numFmtId="0" fontId="19" fillId="2" borderId="0" xfId="2" applyFont="1" applyFill="1"/>
    <xf numFmtId="0" fontId="21" fillId="2" borderId="1" xfId="24" applyFont="1" applyFill="1" applyBorder="1" applyAlignment="1">
      <alignment wrapText="1"/>
    </xf>
    <xf numFmtId="164" fontId="20" fillId="2" borderId="1" xfId="0" applyNumberFormat="1" applyFont="1" applyFill="1" applyBorder="1"/>
    <xf numFmtId="0" fontId="20" fillId="0" borderId="1" xfId="24" applyNumberFormat="1" applyFont="1" applyFill="1" applyBorder="1" applyAlignment="1">
      <alignment wrapText="1"/>
    </xf>
    <xf numFmtId="164" fontId="20" fillId="2" borderId="1" xfId="0" applyNumberFormat="1" applyFont="1" applyFill="1" applyBorder="1" applyAlignment="1">
      <alignment vertical="center"/>
    </xf>
    <xf numFmtId="0" fontId="20" fillId="2" borderId="1" xfId="24" applyFont="1" applyFill="1" applyBorder="1" applyAlignment="1">
      <alignment vertical="top" wrapText="1"/>
    </xf>
    <xf numFmtId="0" fontId="21" fillId="0" borderId="1" xfId="24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21" fillId="0" borderId="1" xfId="24" applyFont="1" applyFill="1" applyBorder="1" applyAlignment="1">
      <alignment horizontal="left" vertical="top" wrapText="1"/>
    </xf>
    <xf numFmtId="0" fontId="21" fillId="0" borderId="1" xfId="24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24" applyFont="1" applyFill="1" applyBorder="1" applyAlignment="1">
      <alignment horizontal="left" vertical="top" wrapText="1"/>
    </xf>
    <xf numFmtId="165" fontId="20" fillId="2" borderId="1" xfId="25" applyNumberFormat="1" applyFont="1" applyFill="1" applyBorder="1" applyAlignment="1">
      <alignment horizontal="left" vertical="top" wrapText="1"/>
    </xf>
    <xf numFmtId="49" fontId="21" fillId="2" borderId="1" xfId="24" applyNumberFormat="1" applyFont="1" applyFill="1" applyBorder="1" applyAlignment="1">
      <alignment horizontal="center" vertical="center"/>
    </xf>
    <xf numFmtId="0" fontId="18" fillId="0" borderId="1" xfId="24" applyFont="1" applyFill="1" applyBorder="1" applyAlignment="1">
      <alignment wrapText="1"/>
    </xf>
    <xf numFmtId="0" fontId="20" fillId="2" borderId="1" xfId="0" applyFont="1" applyFill="1" applyBorder="1" applyAlignment="1">
      <alignment horizontal="right" vertical="center" wrapText="1"/>
    </xf>
    <xf numFmtId="166" fontId="20" fillId="2" borderId="1" xfId="0" applyNumberFormat="1" applyFont="1" applyFill="1" applyBorder="1" applyAlignment="1">
      <alignment horizontal="right" vertical="center" wrapText="1"/>
    </xf>
    <xf numFmtId="165" fontId="20" fillId="0" borderId="1" xfId="25" applyNumberFormat="1" applyFont="1" applyFill="1" applyBorder="1" applyAlignment="1">
      <alignment horizontal="left" vertical="top" wrapText="1"/>
    </xf>
    <xf numFmtId="164" fontId="20" fillId="2" borderId="1" xfId="0" applyNumberFormat="1" applyFont="1" applyFill="1" applyBorder="1" applyAlignment="1">
      <alignment horizontal="right" vertical="center"/>
    </xf>
    <xf numFmtId="0" fontId="20" fillId="0" borderId="1" xfId="2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25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20" fillId="2" borderId="1" xfId="2" applyFont="1" applyFill="1" applyBorder="1" applyAlignment="1">
      <alignment vertical="top" wrapText="1"/>
    </xf>
    <xf numFmtId="164" fontId="18" fillId="2" borderId="1" xfId="24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wrapText="1"/>
    </xf>
    <xf numFmtId="0" fontId="24" fillId="2" borderId="1" xfId="6" applyFont="1" applyFill="1" applyBorder="1" applyAlignment="1">
      <alignment horizontal="left" vertical="center" wrapText="1"/>
    </xf>
    <xf numFmtId="164" fontId="20" fillId="2" borderId="1" xfId="24" applyNumberFormat="1" applyFont="1" applyFill="1" applyBorder="1" applyAlignment="1">
      <alignment horizontal="right" vertical="center"/>
    </xf>
    <xf numFmtId="0" fontId="20" fillId="0" borderId="1" xfId="24" applyFont="1" applyFill="1" applyBorder="1" applyAlignment="1">
      <alignment horizontal="left" wrapText="1"/>
    </xf>
    <xf numFmtId="164" fontId="17" fillId="2" borderId="1" xfId="24" applyNumberFormat="1" applyFont="1" applyFill="1" applyBorder="1" applyAlignment="1">
      <alignment vertical="center"/>
    </xf>
    <xf numFmtId="164" fontId="21" fillId="2" borderId="1" xfId="24" applyNumberFormat="1" applyFont="1" applyFill="1" applyBorder="1" applyAlignment="1">
      <alignment horizontal="right" vertical="center"/>
    </xf>
    <xf numFmtId="0" fontId="25" fillId="0" borderId="0" xfId="2" applyFont="1"/>
    <xf numFmtId="164" fontId="21" fillId="2" borderId="1" xfId="24" applyNumberFormat="1" applyFont="1" applyFill="1" applyBorder="1" applyAlignment="1">
      <alignment vertical="center"/>
    </xf>
    <xf numFmtId="164" fontId="17" fillId="0" borderId="1" xfId="24" applyNumberFormat="1" applyFont="1" applyFill="1" applyBorder="1" applyAlignment="1">
      <alignment vertical="center"/>
    </xf>
    <xf numFmtId="0" fontId="19" fillId="0" borderId="0" xfId="2" applyFont="1" applyFill="1"/>
    <xf numFmtId="0" fontId="21" fillId="0" borderId="1" xfId="16" applyFont="1" applyFill="1" applyBorder="1" applyAlignment="1">
      <alignment wrapText="1"/>
    </xf>
    <xf numFmtId="0" fontId="2" fillId="0" borderId="0" xfId="2" applyFill="1"/>
    <xf numFmtId="0" fontId="26" fillId="0" borderId="1" xfId="0" applyFont="1" applyBorder="1" applyAlignment="1">
      <alignment horizontal="justify" wrapText="1"/>
    </xf>
    <xf numFmtId="164" fontId="18" fillId="2" borderId="1" xfId="0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0" xfId="24" applyFont="1" applyFill="1" applyBorder="1" applyAlignment="1">
      <alignment wrapText="1"/>
    </xf>
    <xf numFmtId="0" fontId="17" fillId="0" borderId="0" xfId="24" applyFont="1" applyFill="1" applyBorder="1" applyAlignment="1">
      <alignment horizontal="center" vertical="center"/>
    </xf>
    <xf numFmtId="164" fontId="20" fillId="2" borderId="0" xfId="0" applyNumberFormat="1" applyFont="1" applyFill="1"/>
    <xf numFmtId="0" fontId="21" fillId="0" borderId="0" xfId="24" applyFont="1" applyFill="1"/>
    <xf numFmtId="164" fontId="20" fillId="0" borderId="1" xfId="0" applyNumberFormat="1" applyFont="1" applyFill="1" applyBorder="1" applyAlignment="1">
      <alignment vertical="center"/>
    </xf>
    <xf numFmtId="164" fontId="18" fillId="0" borderId="1" xfId="24" applyNumberFormat="1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horizontal="right" vertical="center"/>
    </xf>
    <xf numFmtId="164" fontId="20" fillId="0" borderId="1" xfId="24" applyNumberFormat="1" applyFont="1" applyFill="1" applyBorder="1" applyAlignment="1">
      <alignment vertical="center"/>
    </xf>
    <xf numFmtId="0" fontId="21" fillId="0" borderId="1" xfId="26" applyFont="1" applyFill="1" applyBorder="1" applyAlignment="1">
      <alignment horizontal="left" vertical="center" wrapText="1"/>
    </xf>
    <xf numFmtId="168" fontId="2" fillId="0" borderId="0" xfId="2" applyNumberFormat="1"/>
    <xf numFmtId="168" fontId="3" fillId="0" borderId="0" xfId="8" applyNumberFormat="1" applyFont="1"/>
    <xf numFmtId="168" fontId="19" fillId="0" borderId="0" xfId="2" applyNumberFormat="1" applyFont="1"/>
    <xf numFmtId="168" fontId="2" fillId="2" borderId="0" xfId="2" applyNumberFormat="1" applyFill="1" applyBorder="1"/>
    <xf numFmtId="168" fontId="2" fillId="2" borderId="0" xfId="2" applyNumberFormat="1" applyFill="1"/>
    <xf numFmtId="168" fontId="19" fillId="2" borderId="0" xfId="2" applyNumberFormat="1" applyFont="1" applyFill="1" applyBorder="1"/>
    <xf numFmtId="168" fontId="19" fillId="2" borderId="0" xfId="2" applyNumberFormat="1" applyFont="1" applyFill="1"/>
    <xf numFmtId="168" fontId="2" fillId="0" borderId="0" xfId="2" applyNumberFormat="1" applyFont="1"/>
    <xf numFmtId="168" fontId="0" fillId="0" borderId="0" xfId="2" applyNumberFormat="1" applyFont="1"/>
    <xf numFmtId="168" fontId="19" fillId="0" borderId="0" xfId="2" applyNumberFormat="1" applyFont="1" applyFill="1"/>
    <xf numFmtId="168" fontId="2" fillId="0" borderId="0" xfId="2" applyNumberFormat="1" applyFill="1" applyAlignment="1">
      <alignment horizontal="center" vertical="center"/>
    </xf>
    <xf numFmtId="168" fontId="2" fillId="0" borderId="0" xfId="2" applyNumberFormat="1" applyFill="1"/>
    <xf numFmtId="168" fontId="2" fillId="0" borderId="0" xfId="2" applyNumberFormat="1" applyFill="1" applyAlignment="1">
      <alignment vertical="center"/>
    </xf>
    <xf numFmtId="168" fontId="23" fillId="0" borderId="0" xfId="0" applyNumberFormat="1" applyFont="1"/>
    <xf numFmtId="168" fontId="15" fillId="2" borderId="1" xfId="6" applyNumberFormat="1" applyFont="1" applyFill="1" applyBorder="1" applyAlignment="1">
      <alignment horizontal="left" vertical="center" wrapText="1"/>
    </xf>
    <xf numFmtId="168" fontId="25" fillId="0" borderId="0" xfId="2" applyNumberFormat="1" applyFont="1"/>
    <xf numFmtId="167" fontId="2" fillId="0" borderId="0" xfId="2" applyNumberFormat="1"/>
    <xf numFmtId="169" fontId="19" fillId="0" borderId="0" xfId="2" applyNumberFormat="1" applyFont="1"/>
    <xf numFmtId="0" fontId="2" fillId="0" borderId="0" xfId="20" applyFill="1" applyAlignment="1">
      <alignment horizontal="center" vertical="center"/>
    </xf>
    <xf numFmtId="0" fontId="2" fillId="0" borderId="0" xfId="20" applyFill="1"/>
    <xf numFmtId="0" fontId="2" fillId="0" borderId="0" xfId="20" applyFill="1" applyAlignment="1">
      <alignment horizontal="left"/>
    </xf>
    <xf numFmtId="164" fontId="2" fillId="0" borderId="0" xfId="20" applyNumberFormat="1" applyFill="1" applyAlignment="1">
      <alignment horizontal="right" vertical="center"/>
    </xf>
    <xf numFmtId="0" fontId="23" fillId="0" borderId="0" xfId="20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horizontal="center" wrapText="1"/>
    </xf>
    <xf numFmtId="0" fontId="23" fillId="0" borderId="0" xfId="20" applyFont="1" applyFill="1" applyBorder="1" applyAlignment="1">
      <alignment horizontal="left" wrapText="1"/>
    </xf>
    <xf numFmtId="0" fontId="3" fillId="0" borderId="2" xfId="20" applyFont="1" applyFill="1" applyBorder="1" applyAlignment="1">
      <alignment horizontal="right" vertical="center" wrapText="1"/>
    </xf>
    <xf numFmtId="0" fontId="20" fillId="0" borderId="1" xfId="20" applyFont="1" applyFill="1" applyBorder="1" applyAlignment="1">
      <alignment horizontal="center" vertical="center" wrapText="1"/>
    </xf>
    <xf numFmtId="0" fontId="20" fillId="0" borderId="1" xfId="20" applyNumberFormat="1" applyFont="1" applyFill="1" applyBorder="1" applyAlignment="1">
      <alignment horizontal="center" vertical="center" wrapText="1"/>
    </xf>
    <xf numFmtId="0" fontId="20" fillId="0" borderId="3" xfId="20" applyFont="1" applyFill="1" applyBorder="1" applyAlignment="1">
      <alignment horizontal="left" vertical="center" wrapText="1"/>
    </xf>
    <xf numFmtId="166" fontId="20" fillId="0" borderId="1" xfId="20" applyNumberFormat="1" applyFont="1" applyFill="1" applyBorder="1" applyAlignment="1">
      <alignment horizontal="right" vertical="center" wrapText="1"/>
    </xf>
    <xf numFmtId="164" fontId="20" fillId="0" borderId="1" xfId="20" applyNumberFormat="1" applyFont="1" applyFill="1" applyBorder="1" applyAlignment="1">
      <alignment horizontal="right" vertical="center" wrapText="1"/>
    </xf>
    <xf numFmtId="0" fontId="20" fillId="0" borderId="1" xfId="20" applyFont="1" applyFill="1" applyBorder="1" applyAlignment="1">
      <alignment horizontal="left" vertical="center" wrapText="1"/>
    </xf>
    <xf numFmtId="0" fontId="20" fillId="0" borderId="4" xfId="20" applyFont="1" applyFill="1" applyBorder="1" applyAlignment="1">
      <alignment horizontal="left" vertical="center" wrapText="1"/>
    </xf>
    <xf numFmtId="164" fontId="24" fillId="0" borderId="1" xfId="17" applyNumberFormat="1" applyFont="1" applyFill="1" applyBorder="1" applyAlignment="1">
      <alignment horizontal="right" vertical="center"/>
    </xf>
    <xf numFmtId="0" fontId="20" fillId="0" borderId="3" xfId="20" applyFont="1" applyBorder="1" applyAlignment="1">
      <alignment horizontal="left" wrapText="1"/>
    </xf>
    <xf numFmtId="164" fontId="20" fillId="0" borderId="1" xfId="20" applyNumberFormat="1" applyFont="1" applyFill="1" applyBorder="1" applyAlignment="1">
      <alignment horizontal="right" vertical="center"/>
    </xf>
    <xf numFmtId="0" fontId="20" fillId="0" borderId="5" xfId="20" applyFont="1" applyBorder="1" applyAlignment="1">
      <alignment horizontal="left" vertical="center" wrapText="1"/>
    </xf>
    <xf numFmtId="164" fontId="21" fillId="0" borderId="1" xfId="17" applyNumberFormat="1" applyFont="1" applyFill="1" applyBorder="1" applyAlignment="1">
      <alignment horizontal="right" vertical="center"/>
    </xf>
    <xf numFmtId="0" fontId="20" fillId="0" borderId="1" xfId="20" applyFont="1" applyFill="1" applyBorder="1" applyAlignment="1">
      <alignment vertical="center" wrapText="1"/>
    </xf>
    <xf numFmtId="0" fontId="20" fillId="0" borderId="4" xfId="20" applyFont="1" applyFill="1" applyBorder="1" applyAlignment="1">
      <alignment vertical="center" wrapText="1"/>
    </xf>
    <xf numFmtId="164" fontId="30" fillId="0" borderId="1" xfId="17" applyNumberFormat="1" applyFont="1" applyFill="1" applyBorder="1" applyAlignment="1">
      <alignment horizontal="right" vertical="center"/>
    </xf>
    <xf numFmtId="166" fontId="0" fillId="0" borderId="0" xfId="0" applyNumberFormat="1"/>
    <xf numFmtId="0" fontId="24" fillId="0" borderId="0" xfId="17" applyFont="1" applyAlignment="1">
      <alignment horizontal="center" vertical="center"/>
    </xf>
    <xf numFmtId="0" fontId="20" fillId="0" borderId="0" xfId="20" applyFont="1" applyBorder="1" applyAlignment="1">
      <alignment horizontal="center" vertical="center" wrapText="1"/>
    </xf>
    <xf numFmtId="0" fontId="24" fillId="0" borderId="0" xfId="17" applyFont="1" applyAlignment="1">
      <alignment horizontal="left"/>
    </xf>
    <xf numFmtId="164" fontId="24" fillId="0" borderId="0" xfId="17" applyNumberFormat="1" applyFont="1" applyFill="1" applyAlignment="1">
      <alignment horizontal="right" vertical="center"/>
    </xf>
    <xf numFmtId="0" fontId="31" fillId="0" borderId="0" xfId="5" applyFont="1"/>
    <xf numFmtId="0" fontId="31" fillId="0" borderId="0" xfId="5" applyFont="1" applyAlignment="1">
      <alignment horizontal="center"/>
    </xf>
    <xf numFmtId="0" fontId="6" fillId="0" borderId="0" xfId="20" applyFont="1" applyBorder="1" applyAlignment="1">
      <alignment horizontal="center" vertical="center" wrapText="1"/>
    </xf>
    <xf numFmtId="0" fontId="42" fillId="0" borderId="0" xfId="17"/>
    <xf numFmtId="0" fontId="21" fillId="0" borderId="0" xfId="17" applyFont="1"/>
    <xf numFmtId="0" fontId="32" fillId="0" borderId="0" xfId="0" applyFont="1" applyAlignment="1">
      <alignment horizontal="left" readingOrder="2"/>
    </xf>
    <xf numFmtId="0" fontId="6" fillId="0" borderId="0" xfId="2" applyFont="1"/>
    <xf numFmtId="0" fontId="8" fillId="0" borderId="1" xfId="2" applyFont="1" applyBorder="1" applyAlignment="1">
      <alignment horizontal="center" vertical="center"/>
    </xf>
    <xf numFmtId="0" fontId="22" fillId="0" borderId="1" xfId="23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/>
    </xf>
    <xf numFmtId="0" fontId="31" fillId="0" borderId="4" xfId="23" applyFont="1" applyBorder="1" applyAlignment="1">
      <alignment horizontal="left" vertical="center" wrapText="1"/>
    </xf>
    <xf numFmtId="0" fontId="31" fillId="0" borderId="1" xfId="23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21" fillId="0" borderId="0" xfId="17" applyFont="1" applyAlignment="1">
      <alignment horizontal="left"/>
    </xf>
    <xf numFmtId="0" fontId="33" fillId="0" borderId="1" xfId="2" applyFont="1" applyBorder="1" applyAlignment="1">
      <alignment horizontal="center" vertical="center"/>
    </xf>
    <xf numFmtId="0" fontId="33" fillId="0" borderId="1" xfId="2" applyFont="1" applyBorder="1" applyAlignment="1">
      <alignment horizontal="left" vertical="center" wrapText="1"/>
    </xf>
    <xf numFmtId="166" fontId="33" fillId="0" borderId="1" xfId="2" applyNumberFormat="1" applyFont="1" applyBorder="1" applyAlignment="1">
      <alignment horizontal="center" vertical="center" wrapText="1"/>
    </xf>
    <xf numFmtId="0" fontId="33" fillId="0" borderId="1" xfId="2" applyFont="1" applyBorder="1"/>
    <xf numFmtId="0" fontId="22" fillId="0" borderId="1" xfId="2" applyFont="1" applyBorder="1" applyAlignment="1">
      <alignment horizontal="center" vertical="center" wrapText="1"/>
    </xf>
    <xf numFmtId="166" fontId="22" fillId="0" borderId="1" xfId="2" applyNumberFormat="1" applyFont="1" applyBorder="1" applyAlignment="1">
      <alignment horizontal="center" vertical="center" wrapText="1"/>
    </xf>
    <xf numFmtId="0" fontId="7" fillId="0" borderId="0" xfId="2" applyFont="1"/>
    <xf numFmtId="0" fontId="31" fillId="0" borderId="0" xfId="4" applyFont="1"/>
    <xf numFmtId="0" fontId="31" fillId="0" borderId="0" xfId="4" applyFont="1" applyAlignment="1">
      <alignment horizontal="center"/>
    </xf>
    <xf numFmtId="0" fontId="31" fillId="0" borderId="0" xfId="4" applyFont="1" applyAlignment="1">
      <alignment horizontal="right"/>
    </xf>
    <xf numFmtId="0" fontId="31" fillId="0" borderId="0" xfId="4" applyFont="1" applyAlignment="1"/>
    <xf numFmtId="0" fontId="24" fillId="0" borderId="0" xfId="0" applyFont="1"/>
    <xf numFmtId="0" fontId="18" fillId="0" borderId="0" xfId="5" applyNumberFormat="1" applyFont="1" applyFill="1" applyAlignment="1" applyProtection="1">
      <protection hidden="1"/>
    </xf>
    <xf numFmtId="0" fontId="20" fillId="0" borderId="0" xfId="5" applyFont="1" applyProtection="1">
      <protection hidden="1"/>
    </xf>
    <xf numFmtId="0" fontId="20" fillId="0" borderId="0" xfId="5" applyNumberFormat="1" applyFont="1" applyFill="1" applyAlignment="1" applyProtection="1">
      <alignment horizontal="centerContinuous"/>
      <protection hidden="1"/>
    </xf>
    <xf numFmtId="0" fontId="20" fillId="0" borderId="0" xfId="5" applyNumberFormat="1" applyFont="1" applyFill="1" applyAlignment="1" applyProtection="1">
      <alignment horizontal="center"/>
      <protection hidden="1"/>
    </xf>
    <xf numFmtId="0" fontId="34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1" applyNumberFormat="1" applyFont="1" applyFill="1" applyBorder="1" applyAlignment="1" applyProtection="1">
      <alignment horizontal="center"/>
      <protection hidden="1"/>
    </xf>
    <xf numFmtId="0" fontId="18" fillId="0" borderId="0" xfId="5" applyNumberFormat="1" applyFont="1" applyFill="1" applyBorder="1" applyAlignment="1" applyProtection="1">
      <protection hidden="1"/>
    </xf>
    <xf numFmtId="0" fontId="20" fillId="0" borderId="0" xfId="5" applyNumberFormat="1" applyFont="1" applyFill="1" applyBorder="1" applyAlignment="1" applyProtection="1">
      <protection hidden="1"/>
    </xf>
    <xf numFmtId="0" fontId="20" fillId="0" borderId="0" xfId="5" applyFont="1" applyFill="1" applyBorder="1" applyAlignment="1" applyProtection="1">
      <protection hidden="1"/>
    </xf>
    <xf numFmtId="0" fontId="20" fillId="0" borderId="0" xfId="5" applyNumberFormat="1" applyFont="1" applyFill="1" applyBorder="1" applyAlignment="1" applyProtection="1">
      <alignment horizontal="center"/>
      <protection hidden="1"/>
    </xf>
    <xf numFmtId="175" fontId="20" fillId="0" borderId="1" xfId="5" applyNumberFormat="1" applyFont="1" applyFill="1" applyBorder="1" applyAlignment="1" applyProtection="1">
      <alignment wrapText="1"/>
      <protection hidden="1"/>
    </xf>
    <xf numFmtId="171" fontId="20" fillId="0" borderId="1" xfId="5" applyNumberFormat="1" applyFont="1" applyFill="1" applyBorder="1" applyAlignment="1" applyProtection="1">
      <protection hidden="1"/>
    </xf>
    <xf numFmtId="0" fontId="20" fillId="0" borderId="0" xfId="5" applyFont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172" fontId="20" fillId="0" borderId="1" xfId="5" applyNumberFormat="1" applyFont="1" applyFill="1" applyBorder="1" applyAlignment="1" applyProtection="1">
      <alignment horizontal="center"/>
      <protection hidden="1"/>
    </xf>
    <xf numFmtId="174" fontId="20" fillId="0" borderId="1" xfId="5" applyNumberFormat="1" applyFont="1" applyFill="1" applyBorder="1" applyAlignment="1" applyProtection="1">
      <alignment horizontal="center"/>
      <protection hidden="1"/>
    </xf>
    <xf numFmtId="173" fontId="20" fillId="0" borderId="1" xfId="5" applyNumberFormat="1" applyFont="1" applyFill="1" applyBorder="1" applyAlignment="1" applyProtection="1">
      <alignment horizontal="center"/>
      <protection hidden="1"/>
    </xf>
    <xf numFmtId="0" fontId="20" fillId="0" borderId="0" xfId="5" applyFont="1" applyBorder="1" applyAlignment="1" applyProtection="1">
      <alignment horizontal="center"/>
      <protection hidden="1"/>
    </xf>
    <xf numFmtId="171" fontId="18" fillId="0" borderId="1" xfId="5" applyNumberFormat="1" applyFont="1" applyFill="1" applyBorder="1" applyAlignment="1" applyProtection="1">
      <protection hidden="1"/>
    </xf>
    <xf numFmtId="175" fontId="18" fillId="0" borderId="1" xfId="5" applyNumberFormat="1" applyFont="1" applyFill="1" applyBorder="1" applyAlignment="1" applyProtection="1">
      <alignment wrapText="1"/>
      <protection hidden="1"/>
    </xf>
    <xf numFmtId="172" fontId="18" fillId="0" borderId="1" xfId="5" applyNumberFormat="1" applyFont="1" applyFill="1" applyBorder="1" applyAlignment="1" applyProtection="1">
      <alignment horizontal="center"/>
      <protection hidden="1"/>
    </xf>
    <xf numFmtId="0" fontId="30" fillId="0" borderId="0" xfId="0" applyFont="1"/>
    <xf numFmtId="175" fontId="20" fillId="0" borderId="1" xfId="5" applyNumberFormat="1" applyFont="1" applyFill="1" applyBorder="1" applyAlignment="1" applyProtection="1">
      <alignment horizontal="center"/>
      <protection hidden="1"/>
    </xf>
    <xf numFmtId="0" fontId="20" fillId="0" borderId="0" xfId="5" applyNumberFormat="1" applyFont="1" applyFill="1" applyAlignment="1" applyProtection="1">
      <alignment horizontal="left"/>
      <protection hidden="1"/>
    </xf>
    <xf numFmtId="0" fontId="31" fillId="0" borderId="0" xfId="5" applyFont="1" applyProtection="1">
      <protection hidden="1"/>
    </xf>
    <xf numFmtId="0" fontId="35" fillId="0" borderId="0" xfId="5" applyFont="1" applyAlignment="1">
      <alignment horizontal="center" wrapText="1"/>
    </xf>
    <xf numFmtId="0" fontId="31" fillId="0" borderId="0" xfId="2" applyFont="1" applyFill="1"/>
    <xf numFmtId="0" fontId="6" fillId="0" borderId="0" xfId="2" applyFont="1" applyFill="1"/>
    <xf numFmtId="0" fontId="20" fillId="0" borderId="0" xfId="0" applyFont="1"/>
    <xf numFmtId="0" fontId="20" fillId="0" borderId="0" xfId="2" applyFont="1" applyFill="1"/>
    <xf numFmtId="0" fontId="31" fillId="0" borderId="0" xfId="2" applyFont="1" applyFill="1" applyAlignment="1">
      <alignment horizontal="center"/>
    </xf>
    <xf numFmtId="0" fontId="22" fillId="0" borderId="1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left" wrapText="1"/>
    </xf>
    <xf numFmtId="164" fontId="31" fillId="0" borderId="1" xfId="2" applyNumberFormat="1" applyFont="1" applyBorder="1" applyAlignment="1">
      <alignment horizontal="center" vertical="center" wrapText="1"/>
    </xf>
    <xf numFmtId="0" fontId="31" fillId="0" borderId="1" xfId="2" applyFont="1" applyFill="1" applyBorder="1" applyAlignment="1">
      <alignment wrapText="1"/>
    </xf>
    <xf numFmtId="0" fontId="37" fillId="0" borderId="0" xfId="2" applyFont="1" applyFill="1" applyBorder="1" applyAlignment="1">
      <alignment vertical="center" wrapText="1"/>
    </xf>
    <xf numFmtId="164" fontId="38" fillId="0" borderId="0" xfId="2" applyNumberFormat="1" applyFont="1" applyFill="1" applyBorder="1" applyAlignment="1">
      <alignment horizontal="center" vertical="center"/>
    </xf>
    <xf numFmtId="164" fontId="37" fillId="0" borderId="0" xfId="2" applyNumberFormat="1" applyFont="1" applyBorder="1" applyAlignment="1">
      <alignment horizontal="center" wrapText="1"/>
    </xf>
    <xf numFmtId="0" fontId="31" fillId="0" borderId="0" xfId="6" applyNumberFormat="1" applyFont="1" applyFill="1" applyAlignment="1" applyProtection="1">
      <alignment horizontal="left"/>
      <protection hidden="1"/>
    </xf>
    <xf numFmtId="0" fontId="31" fillId="0" borderId="0" xfId="6" applyFont="1" applyAlignment="1" applyProtection="1">
      <alignment horizontal="center"/>
      <protection hidden="1"/>
    </xf>
    <xf numFmtId="0" fontId="5" fillId="0" borderId="0" xfId="6" applyFont="1" applyAlignment="1">
      <alignment horizontal="center"/>
    </xf>
    <xf numFmtId="0" fontId="31" fillId="0" borderId="0" xfId="6" applyFont="1" applyAlignment="1" applyProtection="1">
      <alignment horizontal="right"/>
      <protection hidden="1"/>
    </xf>
    <xf numFmtId="0" fontId="31" fillId="0" borderId="0" xfId="6" applyFont="1" applyAlignment="1" applyProtection="1">
      <protection hidden="1"/>
    </xf>
    <xf numFmtId="0" fontId="39" fillId="0" borderId="0" xfId="17" applyFont="1"/>
    <xf numFmtId="0" fontId="24" fillId="0" borderId="0" xfId="17" applyFont="1" applyFill="1" applyAlignment="1">
      <alignment horizontal="center" vertical="center"/>
    </xf>
    <xf numFmtId="0" fontId="24" fillId="0" borderId="0" xfId="17" applyFont="1" applyFill="1" applyAlignment="1">
      <alignment vertical="center"/>
    </xf>
    <xf numFmtId="0" fontId="6" fillId="0" borderId="0" xfId="20" applyFont="1" applyFill="1" applyAlignment="1">
      <alignment horizontal="center" vertical="center"/>
    </xf>
    <xf numFmtId="0" fontId="6" fillId="0" borderId="0" xfId="20" applyFont="1" applyFill="1"/>
    <xf numFmtId="0" fontId="6" fillId="0" borderId="0" xfId="20" applyFont="1" applyFill="1" applyAlignment="1">
      <alignment horizontal="left"/>
    </xf>
    <xf numFmtId="0" fontId="6" fillId="0" borderId="0" xfId="20" applyFont="1" applyFill="1" applyAlignment="1">
      <alignment vertical="center"/>
    </xf>
    <xf numFmtId="164" fontId="6" fillId="0" borderId="0" xfId="20" applyNumberFormat="1" applyFont="1" applyFill="1" applyAlignment="1">
      <alignment horizontal="right" vertical="center"/>
    </xf>
    <xf numFmtId="0" fontId="22" fillId="0" borderId="6" xfId="1" applyFont="1" applyBorder="1" applyAlignment="1">
      <alignment horizontal="center" wrapText="1"/>
    </xf>
    <xf numFmtId="0" fontId="22" fillId="0" borderId="6" xfId="1" applyFont="1" applyBorder="1" applyAlignment="1">
      <alignment vertical="center" wrapText="1"/>
    </xf>
    <xf numFmtId="0" fontId="22" fillId="0" borderId="6" xfId="1" applyFont="1" applyBorder="1" applyAlignment="1">
      <alignment horizontal="center" vertical="center"/>
    </xf>
    <xf numFmtId="164" fontId="22" fillId="0" borderId="6" xfId="1" applyNumberFormat="1" applyFont="1" applyBorder="1" applyAlignment="1">
      <alignment horizontal="center" vertical="center"/>
    </xf>
    <xf numFmtId="3" fontId="6" fillId="0" borderId="0" xfId="1" applyNumberFormat="1" applyFont="1"/>
    <xf numFmtId="164" fontId="6" fillId="0" borderId="0" xfId="1" applyNumberFormat="1" applyFont="1"/>
    <xf numFmtId="0" fontId="31" fillId="0" borderId="6" xfId="1" applyFont="1" applyBorder="1" applyAlignment="1">
      <alignment vertical="center" wrapText="1"/>
    </xf>
    <xf numFmtId="0" fontId="31" fillId="0" borderId="6" xfId="1" applyFont="1" applyBorder="1" applyAlignment="1">
      <alignment horizontal="center" vertical="center"/>
    </xf>
    <xf numFmtId="164" fontId="31" fillId="0" borderId="6" xfId="1" applyNumberFormat="1" applyFont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center" vertical="center"/>
    </xf>
    <xf numFmtId="164" fontId="31" fillId="0" borderId="6" xfId="1" applyNumberFormat="1" applyFont="1" applyBorder="1" applyAlignment="1">
      <alignment horizontal="center" vertical="center" wrapText="1"/>
    </xf>
    <xf numFmtId="166" fontId="22" fillId="0" borderId="6" xfId="1" applyNumberFormat="1" applyFont="1" applyBorder="1" applyAlignment="1">
      <alignment horizontal="center" vertical="center" wrapText="1"/>
    </xf>
    <xf numFmtId="0" fontId="31" fillId="0" borderId="7" xfId="1" applyFont="1" applyBorder="1" applyAlignment="1">
      <alignment vertical="center" wrapText="1"/>
    </xf>
    <xf numFmtId="0" fontId="31" fillId="0" borderId="7" xfId="1" applyFont="1" applyBorder="1" applyAlignment="1">
      <alignment horizontal="center" vertical="center"/>
    </xf>
    <xf numFmtId="164" fontId="31" fillId="0" borderId="7" xfId="1" applyNumberFormat="1" applyFont="1" applyBorder="1" applyAlignment="1">
      <alignment horizontal="center" vertical="center"/>
    </xf>
    <xf numFmtId="0" fontId="31" fillId="0" borderId="8" xfId="1" applyFont="1" applyBorder="1" applyAlignment="1">
      <alignment horizontal="center" vertical="center"/>
    </xf>
    <xf numFmtId="164" fontId="31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wrapText="1"/>
    </xf>
    <xf numFmtId="2" fontId="31" fillId="0" borderId="1" xfId="1" applyNumberFormat="1" applyFont="1" applyBorder="1" applyAlignment="1">
      <alignment horizontal="center"/>
    </xf>
    <xf numFmtId="166" fontId="31" fillId="0" borderId="1" xfId="1" applyNumberFormat="1" applyFont="1" applyBorder="1" applyAlignment="1">
      <alignment horizontal="center"/>
    </xf>
    <xf numFmtId="0" fontId="31" fillId="0" borderId="1" xfId="1" applyFont="1" applyBorder="1" applyAlignment="1">
      <alignment wrapText="1"/>
    </xf>
    <xf numFmtId="0" fontId="33" fillId="0" borderId="0" xfId="1" applyFont="1"/>
    <xf numFmtId="164" fontId="20" fillId="2" borderId="0" xfId="0" applyNumberFormat="1" applyFont="1" applyFill="1" applyAlignment="1">
      <alignment horizontal="right"/>
    </xf>
    <xf numFmtId="0" fontId="16" fillId="0" borderId="0" xfId="24" applyFont="1" applyFill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wrapText="1"/>
    </xf>
    <xf numFmtId="0" fontId="7" fillId="2" borderId="1" xfId="24" applyFont="1" applyFill="1" applyBorder="1" applyAlignment="1">
      <alignment horizontal="left" wrapText="1"/>
    </xf>
    <xf numFmtId="0" fontId="7" fillId="0" borderId="9" xfId="16" applyFont="1" applyFill="1" applyBorder="1" applyAlignment="1">
      <alignment horizontal="left" vertical="center" wrapText="1"/>
    </xf>
    <xf numFmtId="0" fontId="12" fillId="0" borderId="10" xfId="16" applyFont="1" applyBorder="1" applyAlignment="1">
      <alignment horizontal="left" vertical="center" wrapText="1"/>
    </xf>
    <xf numFmtId="0" fontId="7" fillId="0" borderId="1" xfId="16" applyFont="1" applyFill="1" applyBorder="1" applyAlignment="1">
      <alignment horizontal="left" vertical="center" wrapText="1"/>
    </xf>
    <xf numFmtId="0" fontId="13" fillId="0" borderId="1" xfId="16" applyFont="1" applyBorder="1" applyAlignment="1">
      <alignment horizontal="left" vertical="center" wrapText="1"/>
    </xf>
    <xf numFmtId="0" fontId="6" fillId="0" borderId="9" xfId="24" applyFont="1" applyFill="1" applyBorder="1" applyAlignment="1">
      <alignment horizontal="left" wrapText="1"/>
    </xf>
    <xf numFmtId="0" fontId="6" fillId="0" borderId="10" xfId="24" applyFont="1" applyFill="1" applyBorder="1" applyAlignment="1">
      <alignment horizontal="left" wrapText="1"/>
    </xf>
    <xf numFmtId="0" fontId="10" fillId="0" borderId="1" xfId="26" applyFont="1" applyFill="1" applyBorder="1" applyAlignment="1">
      <alignment horizontal="left" vertical="center" wrapText="1"/>
    </xf>
    <xf numFmtId="0" fontId="7" fillId="0" borderId="1" xfId="26" applyFont="1" applyFill="1" applyBorder="1" applyAlignment="1">
      <alignment horizontal="left" vertical="center" wrapText="1"/>
    </xf>
    <xf numFmtId="0" fontId="7" fillId="0" borderId="10" xfId="16" applyFont="1" applyFill="1" applyBorder="1" applyAlignment="1">
      <alignment horizontal="left" vertical="center" wrapText="1"/>
    </xf>
    <xf numFmtId="0" fontId="10" fillId="0" borderId="9" xfId="16" applyFont="1" applyFill="1" applyBorder="1" applyAlignment="1">
      <alignment horizontal="left" vertical="center" wrapText="1"/>
    </xf>
    <xf numFmtId="0" fontId="6" fillId="0" borderId="9" xfId="16" applyFont="1" applyFill="1" applyBorder="1" applyAlignment="1">
      <alignment horizontal="left" vertical="center" wrapText="1"/>
    </xf>
    <xf numFmtId="0" fontId="7" fillId="0" borderId="9" xfId="16" applyNumberFormat="1" applyFont="1" applyFill="1" applyBorder="1" applyAlignment="1">
      <alignment horizontal="left" vertical="center" wrapText="1"/>
    </xf>
    <xf numFmtId="0" fontId="7" fillId="0" borderId="10" xfId="16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0" xfId="16" applyFont="1" applyFill="1" applyAlignment="1">
      <alignment horizontal="center" vertical="center" wrapText="1"/>
    </xf>
    <xf numFmtId="0" fontId="10" fillId="0" borderId="9" xfId="16" applyFont="1" applyFill="1" applyBorder="1" applyAlignment="1">
      <alignment horizontal="center"/>
    </xf>
    <xf numFmtId="0" fontId="10" fillId="0" borderId="10" xfId="16" applyFont="1" applyFill="1" applyBorder="1" applyAlignment="1">
      <alignment horizontal="center"/>
    </xf>
    <xf numFmtId="0" fontId="10" fillId="0" borderId="11" xfId="16" applyFont="1" applyFill="1" applyBorder="1" applyAlignment="1">
      <alignment horizontal="center" vertical="center" wrapText="1"/>
    </xf>
    <xf numFmtId="0" fontId="42" fillId="0" borderId="12" xfId="16" applyBorder="1" applyAlignment="1">
      <alignment horizontal="center"/>
    </xf>
    <xf numFmtId="0" fontId="42" fillId="0" borderId="13" xfId="16" applyBorder="1" applyAlignment="1">
      <alignment horizontal="center"/>
    </xf>
    <xf numFmtId="0" fontId="42" fillId="0" borderId="14" xfId="16" applyBorder="1" applyAlignment="1">
      <alignment horizontal="center"/>
    </xf>
    <xf numFmtId="0" fontId="35" fillId="0" borderId="0" xfId="5" applyFont="1" applyAlignment="1">
      <alignment horizontal="center" wrapText="1"/>
    </xf>
    <xf numFmtId="0" fontId="24" fillId="0" borderId="0" xfId="0" applyFont="1" applyAlignment="1">
      <alignment horizontal="right"/>
    </xf>
    <xf numFmtId="170" fontId="18" fillId="0" borderId="1" xfId="5" applyNumberFormat="1" applyFont="1" applyFill="1" applyBorder="1" applyAlignment="1" applyProtection="1">
      <alignment horizontal="center"/>
      <protection hidden="1"/>
    </xf>
    <xf numFmtId="0" fontId="34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/>
    <xf numFmtId="0" fontId="20" fillId="0" borderId="0" xfId="5" applyFont="1" applyAlignment="1" applyProtection="1">
      <alignment horizontal="right"/>
      <protection hidden="1"/>
    </xf>
    <xf numFmtId="0" fontId="20" fillId="0" borderId="0" xfId="5" applyFont="1" applyAlignment="1" applyProtection="1">
      <alignment horizontal="center"/>
      <protection hidden="1"/>
    </xf>
    <xf numFmtId="170" fontId="18" fillId="0" borderId="9" xfId="5" applyNumberFormat="1" applyFont="1" applyFill="1" applyBorder="1" applyAlignment="1" applyProtection="1">
      <alignment horizontal="center"/>
      <protection hidden="1"/>
    </xf>
    <xf numFmtId="170" fontId="18" fillId="0" borderId="15" xfId="5" applyNumberFormat="1" applyFont="1" applyFill="1" applyBorder="1" applyAlignment="1" applyProtection="1">
      <alignment horizontal="center"/>
      <protection hidden="1"/>
    </xf>
    <xf numFmtId="170" fontId="18" fillId="0" borderId="10" xfId="5" applyNumberFormat="1" applyFont="1" applyFill="1" applyBorder="1" applyAlignment="1" applyProtection="1">
      <alignment horizontal="center"/>
      <protection hidden="1"/>
    </xf>
    <xf numFmtId="0" fontId="34" fillId="0" borderId="3" xfId="21" applyNumberFormat="1" applyFont="1" applyFill="1" applyBorder="1" applyAlignment="1" applyProtection="1">
      <alignment horizontal="center" vertical="center" wrapText="1"/>
      <protection hidden="1"/>
    </xf>
    <xf numFmtId="0" fontId="34" fillId="0" borderId="4" xfId="21" applyNumberFormat="1" applyFont="1" applyFill="1" applyBorder="1" applyAlignment="1" applyProtection="1">
      <alignment horizontal="center" vertical="center" wrapText="1"/>
      <protection hidden="1"/>
    </xf>
    <xf numFmtId="0" fontId="34" fillId="0" borderId="9" xfId="21" applyNumberFormat="1" applyFont="1" applyFill="1" applyBorder="1" applyAlignment="1" applyProtection="1">
      <alignment horizontal="center" vertical="center" wrapText="1"/>
      <protection hidden="1"/>
    </xf>
    <xf numFmtId="0" fontId="34" fillId="0" borderId="15" xfId="21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21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20" applyFont="1" applyFill="1" applyBorder="1" applyAlignment="1">
      <alignment horizontal="center" wrapText="1"/>
    </xf>
    <xf numFmtId="0" fontId="20" fillId="0" borderId="1" xfId="20" applyFont="1" applyFill="1" applyBorder="1" applyAlignment="1">
      <alignment horizontal="center" vertical="center" wrapText="1"/>
    </xf>
    <xf numFmtId="0" fontId="20" fillId="0" borderId="3" xfId="20" applyFont="1" applyFill="1" applyBorder="1" applyAlignment="1">
      <alignment horizontal="center" vertical="center" wrapText="1"/>
    </xf>
    <xf numFmtId="0" fontId="20" fillId="0" borderId="4" xfId="20" applyFont="1" applyFill="1" applyBorder="1" applyAlignment="1">
      <alignment horizontal="center" vertical="center" wrapText="1"/>
    </xf>
    <xf numFmtId="164" fontId="20" fillId="0" borderId="3" xfId="20" applyNumberFormat="1" applyFont="1" applyFill="1" applyBorder="1" applyAlignment="1">
      <alignment horizontal="center" vertical="center" wrapText="1"/>
    </xf>
    <xf numFmtId="164" fontId="20" fillId="0" borderId="4" xfId="20" applyNumberFormat="1" applyFont="1" applyFill="1" applyBorder="1" applyAlignment="1">
      <alignment horizontal="center" vertical="center" wrapText="1"/>
    </xf>
    <xf numFmtId="0" fontId="20" fillId="0" borderId="3" xfId="20" applyFont="1" applyBorder="1" applyAlignment="1">
      <alignment horizontal="center" vertical="center" wrapText="1"/>
    </xf>
    <xf numFmtId="0" fontId="20" fillId="0" borderId="5" xfId="20" applyFont="1" applyBorder="1" applyAlignment="1">
      <alignment horizontal="center" vertical="center" wrapText="1"/>
    </xf>
    <xf numFmtId="0" fontId="20" fillId="2" borderId="1" xfId="20" applyFont="1" applyFill="1" applyBorder="1" applyAlignment="1">
      <alignment horizontal="left" vertical="center" wrapText="1"/>
    </xf>
    <xf numFmtId="0" fontId="20" fillId="0" borderId="5" xfId="20" applyFont="1" applyFill="1" applyBorder="1" applyAlignment="1">
      <alignment horizontal="center" vertical="center" wrapText="1"/>
    </xf>
    <xf numFmtId="0" fontId="20" fillId="0" borderId="3" xfId="20" applyFont="1" applyFill="1" applyBorder="1" applyAlignment="1">
      <alignment horizontal="left" vertical="center" wrapText="1"/>
    </xf>
    <xf numFmtId="0" fontId="20" fillId="0" borderId="5" xfId="20" applyFont="1" applyFill="1" applyBorder="1" applyAlignment="1">
      <alignment horizontal="left" vertical="center" wrapText="1"/>
    </xf>
    <xf numFmtId="0" fontId="20" fillId="2" borderId="3" xfId="20" applyFont="1" applyFill="1" applyBorder="1" applyAlignment="1">
      <alignment horizontal="left" vertical="center" wrapText="1"/>
    </xf>
    <xf numFmtId="0" fontId="20" fillId="2" borderId="5" xfId="20" applyFont="1" applyFill="1" applyBorder="1" applyAlignment="1">
      <alignment horizontal="left" vertical="center" wrapText="1"/>
    </xf>
    <xf numFmtId="0" fontId="24" fillId="0" borderId="3" xfId="17" applyFont="1" applyBorder="1" applyAlignment="1">
      <alignment horizontal="center" vertical="center"/>
    </xf>
    <xf numFmtId="0" fontId="24" fillId="0" borderId="5" xfId="17" applyFont="1" applyBorder="1" applyAlignment="1">
      <alignment horizontal="center" vertical="center"/>
    </xf>
    <xf numFmtId="0" fontId="24" fillId="0" borderId="3" xfId="17" applyFont="1" applyBorder="1" applyAlignment="1">
      <alignment vertical="center" wrapText="1"/>
    </xf>
    <xf numFmtId="0" fontId="24" fillId="0" borderId="5" xfId="17" applyFont="1" applyBorder="1" applyAlignment="1">
      <alignment vertical="center" wrapText="1"/>
    </xf>
    <xf numFmtId="0" fontId="20" fillId="0" borderId="4" xfId="20" applyFont="1" applyBorder="1" applyAlignment="1">
      <alignment horizontal="center" vertical="center" wrapText="1"/>
    </xf>
    <xf numFmtId="0" fontId="20" fillId="2" borderId="4" xfId="20" applyFont="1" applyFill="1" applyBorder="1" applyAlignment="1">
      <alignment horizontal="left" vertical="center" wrapText="1"/>
    </xf>
    <xf numFmtId="0" fontId="24" fillId="0" borderId="4" xfId="17" applyFont="1" applyBorder="1" applyAlignment="1">
      <alignment horizontal="center" vertical="center"/>
    </xf>
    <xf numFmtId="0" fontId="20" fillId="0" borderId="3" xfId="20" applyFont="1" applyBorder="1" applyAlignment="1">
      <alignment horizontal="left" vertical="center" wrapText="1"/>
    </xf>
    <xf numFmtId="0" fontId="20" fillId="0" borderId="4" xfId="20" applyFont="1" applyBorder="1" applyAlignment="1">
      <alignment horizontal="left" vertical="center" wrapText="1"/>
    </xf>
    <xf numFmtId="0" fontId="20" fillId="0" borderId="3" xfId="20" applyFont="1" applyBorder="1" applyAlignment="1">
      <alignment horizontal="center" vertical="center"/>
    </xf>
    <xf numFmtId="0" fontId="20" fillId="0" borderId="5" xfId="20" applyFont="1" applyBorder="1" applyAlignment="1">
      <alignment horizontal="center" vertical="center"/>
    </xf>
    <xf numFmtId="0" fontId="20" fillId="0" borderId="5" xfId="20" applyFont="1" applyBorder="1" applyAlignment="1">
      <alignment horizontal="left" vertical="center" wrapText="1"/>
    </xf>
    <xf numFmtId="0" fontId="20" fillId="0" borderId="4" xfId="20" applyFont="1" applyBorder="1" applyAlignment="1">
      <alignment horizontal="center" vertical="center"/>
    </xf>
    <xf numFmtId="0" fontId="24" fillId="0" borderId="1" xfId="17" applyFont="1" applyBorder="1" applyAlignment="1">
      <alignment horizontal="center" vertical="center"/>
    </xf>
    <xf numFmtId="0" fontId="20" fillId="0" borderId="1" xfId="20" applyFont="1" applyBorder="1" applyAlignment="1">
      <alignment horizontal="left" vertical="center" wrapText="1"/>
    </xf>
    <xf numFmtId="0" fontId="24" fillId="0" borderId="3" xfId="17" applyFont="1" applyFill="1" applyBorder="1" applyAlignment="1">
      <alignment horizontal="center" vertical="center"/>
    </xf>
    <xf numFmtId="0" fontId="24" fillId="0" borderId="5" xfId="17" applyFont="1" applyFill="1" applyBorder="1" applyAlignment="1">
      <alignment horizontal="center" vertical="center"/>
    </xf>
    <xf numFmtId="0" fontId="30" fillId="0" borderId="9" xfId="17" applyFont="1" applyBorder="1" applyAlignment="1">
      <alignment horizontal="center" vertical="center"/>
    </xf>
    <xf numFmtId="0" fontId="30" fillId="0" borderId="15" xfId="17" applyFont="1" applyBorder="1" applyAlignment="1">
      <alignment horizontal="center" vertical="center"/>
    </xf>
    <xf numFmtId="0" fontId="31" fillId="0" borderId="0" xfId="5" applyFont="1" applyAlignment="1">
      <alignment horizontal="right"/>
    </xf>
    <xf numFmtId="0" fontId="29" fillId="0" borderId="0" xfId="2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 wrapText="1"/>
    </xf>
    <xf numFmtId="0" fontId="36" fillId="0" borderId="0" xfId="2" applyFont="1" applyAlignment="1">
      <alignment wrapText="1"/>
    </xf>
    <xf numFmtId="0" fontId="35" fillId="0" borderId="0" xfId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20" fillId="0" borderId="16" xfId="1" applyFont="1" applyBorder="1" applyAlignment="1">
      <alignment horizontal="right"/>
    </xf>
    <xf numFmtId="0" fontId="31" fillId="0" borderId="0" xfId="1" applyFont="1" applyAlignment="1">
      <alignment horizontal="right"/>
    </xf>
  </cellXfs>
  <cellStyles count="29">
    <cellStyle name="Excel Built-in Обычный 10" xfId="1"/>
    <cellStyle name="Обычный" xfId="0" builtinId="0"/>
    <cellStyle name="Обычный 10" xfId="2"/>
    <cellStyle name="Обычный 11" xfId="3"/>
    <cellStyle name="Обычный 2" xfId="4"/>
    <cellStyle name="Обычный 2 10" xfId="5"/>
    <cellStyle name="Обычный 2 11" xfId="6"/>
    <cellStyle name="Обычный 2 11 2" xfId="7"/>
    <cellStyle name="Обычный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3" xfId="16"/>
    <cellStyle name="Обычный 4" xfId="17"/>
    <cellStyle name="Обычный 5" xfId="18"/>
    <cellStyle name="Обычный 8" xfId="19"/>
    <cellStyle name="Обычный 9" xfId="20"/>
    <cellStyle name="Обычный_tmp" xfId="21"/>
    <cellStyle name="Обычный_доходы изменения КБК" xfId="22"/>
    <cellStyle name="Обычный_Лист1" xfId="23"/>
    <cellStyle name="Обычный_Лист1 2" xfId="24"/>
    <cellStyle name="Обычный_Лист1 3" xfId="25"/>
    <cellStyle name="Обычный_Лист2" xfId="26"/>
    <cellStyle name="Стиль 1" xfId="27"/>
    <cellStyle name="Стиль 1 2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705350" y="2428875"/>
          <a:ext cx="1724025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8</xdr:row>
      <xdr:rowOff>0</xdr:rowOff>
    </xdr:from>
    <xdr:to>
      <xdr:col>3</xdr:col>
      <xdr:colOff>7621</xdr:colOff>
      <xdr:row>13</xdr:row>
      <xdr:rowOff>137160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0" y="1341120"/>
          <a:ext cx="3009901" cy="975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1276350</xdr:colOff>
      <xdr:row>7</xdr:row>
      <xdr:rowOff>95250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419600" y="0"/>
          <a:ext cx="2886075" cy="1228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24.02.2016 № 64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592455</xdr:colOff>
      <xdr:row>7</xdr:row>
      <xdr:rowOff>1</xdr:rowOff>
    </xdr:from>
    <xdr:to>
      <xdr:col>3</xdr:col>
      <xdr:colOff>3444240</xdr:colOff>
      <xdr:row>12</xdr:row>
      <xdr:rowOff>121921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43475" y="1005841"/>
          <a:ext cx="2851785" cy="96012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2016 год 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№58</a:t>
          </a: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  <a:p>
          <a:pPr rtl="1"/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590550</xdr:colOff>
      <xdr:row>0</xdr:row>
      <xdr:rowOff>9525</xdr:rowOff>
    </xdr:from>
    <xdr:to>
      <xdr:col>4</xdr:col>
      <xdr:colOff>0</xdr:colOff>
      <xdr:row>7</xdr:row>
      <xdr:rowOff>38100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819650" y="9525"/>
          <a:ext cx="2762250" cy="1162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24.02.2016 № 64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0</xdr:row>
      <xdr:rowOff>0</xdr:rowOff>
    </xdr:from>
    <xdr:to>
      <xdr:col>5</xdr:col>
      <xdr:colOff>617220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0060" y="0"/>
          <a:ext cx="318516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24.02.2016 №  64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137160</xdr:colOff>
      <xdr:row>6</xdr:row>
      <xdr:rowOff>0</xdr:rowOff>
    </xdr:from>
    <xdr:to>
      <xdr:col>6</xdr:col>
      <xdr:colOff>7620</xdr:colOff>
      <xdr:row>9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51960" y="1516380"/>
          <a:ext cx="3261360" cy="1097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4667250</xdr:colOff>
      <xdr:row>0</xdr:row>
      <xdr:rowOff>0</xdr:rowOff>
    </xdr:from>
    <xdr:to>
      <xdr:col>5</xdr:col>
      <xdr:colOff>619125</xdr:colOff>
      <xdr:row>6</xdr:row>
      <xdr:rowOff>190500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4667250" y="0"/>
          <a:ext cx="2647950" cy="13716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24.02.2016 №  64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4676775</xdr:colOff>
      <xdr:row>6</xdr:row>
      <xdr:rowOff>171450</xdr:rowOff>
    </xdr:from>
    <xdr:to>
      <xdr:col>6</xdr:col>
      <xdr:colOff>9525</xdr:colOff>
      <xdr:row>9</xdr:row>
      <xdr:rowOff>180975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676775" y="1352550"/>
          <a:ext cx="2657475" cy="952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23.12.2015 № 58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192280</xdr:colOff>
      <xdr:row>0</xdr:row>
      <xdr:rowOff>0</xdr:rowOff>
    </xdr:from>
    <xdr:to>
      <xdr:col>7</xdr:col>
      <xdr:colOff>7620</xdr:colOff>
      <xdr:row>7</xdr:row>
      <xdr:rowOff>15240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07607" y="0"/>
          <a:ext cx="3141078" cy="126150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24.02.2016 №  64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183877</xdr:colOff>
      <xdr:row>7</xdr:row>
      <xdr:rowOff>7121</xdr:rowOff>
    </xdr:from>
    <xdr:to>
      <xdr:col>6</xdr:col>
      <xdr:colOff>618217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99204" y="1253383"/>
          <a:ext cx="3126265" cy="102435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6</xdr:row>
      <xdr:rowOff>175260</xdr:rowOff>
    </xdr:from>
    <xdr:to>
      <xdr:col>3</xdr:col>
      <xdr:colOff>541020</xdr:colOff>
      <xdr:row>12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1272540"/>
          <a:ext cx="263652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24.02.2016 № 64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2499360</xdr:colOff>
      <xdr:row>7</xdr:row>
      <xdr:rowOff>0</xdr:rowOff>
    </xdr:from>
    <xdr:to>
      <xdr:col>2</xdr:col>
      <xdr:colOff>2415540</xdr:colOff>
      <xdr:row>12</xdr:row>
      <xdr:rowOff>121920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5640" y="1226820"/>
          <a:ext cx="269748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2453640</xdr:colOff>
      <xdr:row>0</xdr:row>
      <xdr:rowOff>0</xdr:rowOff>
    </xdr:from>
    <xdr:to>
      <xdr:col>2</xdr:col>
      <xdr:colOff>2438401</xdr:colOff>
      <xdr:row>6</xdr:row>
      <xdr:rowOff>99060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6992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7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24.02.2016 № 64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5</xdr:row>
      <xdr:rowOff>251460</xdr:rowOff>
    </xdr:from>
    <xdr:to>
      <xdr:col>5</xdr:col>
      <xdr:colOff>48258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419079" y="1310640"/>
          <a:ext cx="45719" cy="45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№8 к Решению Думы</a:t>
          </a:r>
        </a:p>
        <a:p>
          <a:pPr algn="l" rtl="1"/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206740" y="2598418"/>
          <a:ext cx="5333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55"/>
  <sheetViews>
    <sheetView tabSelected="1" zoomScaleNormal="100" workbookViewId="0">
      <selection activeCell="E22" sqref="E22"/>
    </sheetView>
  </sheetViews>
  <sheetFormatPr defaultRowHeight="12.75"/>
  <cols>
    <col min="1" max="1" width="66.28515625" style="25" customWidth="1"/>
    <col min="2" max="2" width="24.140625" style="25" customWidth="1"/>
    <col min="3" max="3" width="20" style="24" customWidth="1"/>
    <col min="4" max="4" width="12.140625" style="25" bestFit="1" customWidth="1"/>
    <col min="5" max="16384" width="9.140625" style="25"/>
  </cols>
  <sheetData>
    <row r="16" spans="1:2">
      <c r="A16" s="23"/>
      <c r="B16" s="23"/>
    </row>
    <row r="17" spans="1:13">
      <c r="A17" s="254" t="s">
        <v>319</v>
      </c>
      <c r="B17" s="254"/>
      <c r="C17" s="254"/>
    </row>
    <row r="18" spans="1:13" ht="22.9" customHeight="1">
      <c r="A18" s="254"/>
      <c r="B18" s="254"/>
      <c r="C18" s="254"/>
    </row>
    <row r="19" spans="1:13" ht="15.75">
      <c r="A19" s="26"/>
      <c r="B19" s="27"/>
      <c r="C19" s="28" t="s">
        <v>320</v>
      </c>
    </row>
    <row r="20" spans="1:13" ht="57">
      <c r="A20" s="29" t="s">
        <v>321</v>
      </c>
      <c r="B20" s="30" t="s">
        <v>322</v>
      </c>
      <c r="C20" s="31" t="s">
        <v>323</v>
      </c>
    </row>
    <row r="21" spans="1:13" ht="14.25">
      <c r="A21" s="32" t="s">
        <v>324</v>
      </c>
      <c r="B21" s="29" t="s">
        <v>325</v>
      </c>
      <c r="C21" s="33">
        <f>C22+C32+C36+C39+C43+C50+C56+C61+C68+C95+C27</f>
        <v>97714.900309999997</v>
      </c>
      <c r="D21" s="123"/>
      <c r="E21" s="34"/>
    </row>
    <row r="22" spans="1:13" s="35" customFormat="1" ht="14.25">
      <c r="A22" s="32" t="s">
        <v>326</v>
      </c>
      <c r="B22" s="29" t="s">
        <v>327</v>
      </c>
      <c r="C22" s="33">
        <f>C23+C24+C25+C26</f>
        <v>58495.77</v>
      </c>
      <c r="D22" s="124"/>
      <c r="E22" s="36"/>
    </row>
    <row r="23" spans="1:13" ht="75">
      <c r="A23" s="37" t="s">
        <v>328</v>
      </c>
      <c r="B23" s="38" t="s">
        <v>329</v>
      </c>
      <c r="C23" s="39">
        <f>56166+2013.77</f>
        <v>58179.77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3" ht="90">
      <c r="A24" s="40" t="s">
        <v>330</v>
      </c>
      <c r="B24" s="38" t="s">
        <v>331</v>
      </c>
      <c r="C24" s="39">
        <v>63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s="43" customFormat="1" ht="30">
      <c r="A25" s="41" t="s">
        <v>332</v>
      </c>
      <c r="B25" s="42" t="s">
        <v>333</v>
      </c>
      <c r="C25" s="39">
        <v>250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60">
      <c r="A26" s="41" t="s">
        <v>334</v>
      </c>
      <c r="B26" s="38" t="s">
        <v>335</v>
      </c>
      <c r="C26" s="39">
        <v>3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42.75">
      <c r="A27" s="44" t="s">
        <v>336</v>
      </c>
      <c r="B27" s="29" t="s">
        <v>337</v>
      </c>
      <c r="C27" s="33">
        <f>SUM(C28:C31)</f>
        <v>97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ht="30">
      <c r="A28" s="41" t="s">
        <v>338</v>
      </c>
      <c r="B28" s="38" t="s">
        <v>339</v>
      </c>
      <c r="C28" s="39">
        <f>33.5+0.2</f>
        <v>33.700000000000003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29" spans="1:13" ht="45">
      <c r="A29" s="41" t="s">
        <v>340</v>
      </c>
      <c r="B29" s="38" t="s">
        <v>341</v>
      </c>
      <c r="C29" s="39">
        <f>0.5</f>
        <v>0.5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3" ht="45">
      <c r="A30" s="41" t="s">
        <v>342</v>
      </c>
      <c r="B30" s="38" t="s">
        <v>343</v>
      </c>
      <c r="C30" s="39">
        <f>73.1</f>
        <v>73.099999999999994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1:13" ht="45">
      <c r="A31" s="41" t="s">
        <v>344</v>
      </c>
      <c r="B31" s="38" t="s">
        <v>345</v>
      </c>
      <c r="C31" s="39">
        <f>-12.75+2.45</f>
        <v>-10.3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s="35" customFormat="1" ht="14.25">
      <c r="A32" s="45" t="s">
        <v>346</v>
      </c>
      <c r="B32" s="29" t="s">
        <v>347</v>
      </c>
      <c r="C32" s="33">
        <f>C33+C34+C35</f>
        <v>5869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5">
      <c r="A33" s="50" t="s">
        <v>348</v>
      </c>
      <c r="B33" s="38" t="s">
        <v>349</v>
      </c>
      <c r="C33" s="39">
        <v>5279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5">
      <c r="A34" s="50" t="s">
        <v>350</v>
      </c>
      <c r="B34" s="38" t="s">
        <v>351</v>
      </c>
      <c r="C34" s="39">
        <v>580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30">
      <c r="A35" s="50" t="s">
        <v>352</v>
      </c>
      <c r="B35" s="38" t="s">
        <v>353</v>
      </c>
      <c r="C35" s="39">
        <v>10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s="35" customFormat="1" ht="14.25">
      <c r="A36" s="51" t="s">
        <v>354</v>
      </c>
      <c r="B36" s="29" t="s">
        <v>355</v>
      </c>
      <c r="C36" s="33">
        <f>C37+C38</f>
        <v>415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s="49" customFormat="1" ht="45">
      <c r="A37" s="46" t="s">
        <v>356</v>
      </c>
      <c r="B37" s="47" t="s">
        <v>357</v>
      </c>
      <c r="C37" s="39">
        <v>90</v>
      </c>
      <c r="D37" s="110"/>
      <c r="E37" s="110"/>
      <c r="F37" s="110"/>
      <c r="G37" s="111"/>
      <c r="H37" s="111"/>
      <c r="I37" s="111"/>
      <c r="J37" s="111"/>
      <c r="K37" s="111"/>
      <c r="L37" s="111"/>
      <c r="M37" s="111"/>
    </row>
    <row r="38" spans="1:13" s="49" customFormat="1" ht="60">
      <c r="A38" s="46" t="s">
        <v>246</v>
      </c>
      <c r="B38" s="47" t="s">
        <v>358</v>
      </c>
      <c r="C38" s="102">
        <f>195+130</f>
        <v>325</v>
      </c>
      <c r="D38" s="110"/>
      <c r="E38" s="110"/>
      <c r="F38" s="110"/>
      <c r="G38" s="111"/>
      <c r="H38" s="111"/>
      <c r="I38" s="111"/>
      <c r="J38" s="111"/>
      <c r="K38" s="111"/>
      <c r="L38" s="111"/>
      <c r="M38" s="111"/>
    </row>
    <row r="39" spans="1:13" s="54" customFormat="1" ht="42.75">
      <c r="A39" s="52" t="s">
        <v>359</v>
      </c>
      <c r="B39" s="53" t="s">
        <v>360</v>
      </c>
      <c r="C39" s="33">
        <f>C40+C41+C42</f>
        <v>2</v>
      </c>
      <c r="D39" s="112"/>
      <c r="E39" s="112"/>
      <c r="F39" s="112"/>
      <c r="G39" s="113"/>
      <c r="H39" s="113"/>
      <c r="I39" s="113"/>
      <c r="J39" s="113"/>
      <c r="K39" s="113"/>
      <c r="L39" s="113"/>
      <c r="M39" s="113"/>
    </row>
    <row r="40" spans="1:13" s="49" customFormat="1" ht="15">
      <c r="A40" s="55" t="s">
        <v>362</v>
      </c>
      <c r="B40" s="47" t="s">
        <v>361</v>
      </c>
      <c r="C40" s="39">
        <v>0.1</v>
      </c>
      <c r="D40" s="110"/>
      <c r="E40" s="110"/>
      <c r="F40" s="110"/>
      <c r="G40" s="111"/>
      <c r="H40" s="111"/>
      <c r="I40" s="111"/>
      <c r="J40" s="111"/>
      <c r="K40" s="111"/>
      <c r="L40" s="111"/>
      <c r="M40" s="111"/>
    </row>
    <row r="41" spans="1:13" s="49" customFormat="1" ht="15">
      <c r="A41" s="55" t="s">
        <v>363</v>
      </c>
      <c r="B41" s="47" t="s">
        <v>364</v>
      </c>
      <c r="C41" s="56">
        <v>0.9</v>
      </c>
      <c r="D41" s="110"/>
      <c r="E41" s="110"/>
      <c r="F41" s="110"/>
      <c r="G41" s="111"/>
      <c r="H41" s="111"/>
      <c r="I41" s="111"/>
      <c r="J41" s="111"/>
      <c r="K41" s="111"/>
      <c r="L41" s="111"/>
      <c r="M41" s="111"/>
    </row>
    <row r="42" spans="1:13" s="49" customFormat="1" ht="30">
      <c r="A42" s="55" t="s">
        <v>506</v>
      </c>
      <c r="B42" s="47" t="s">
        <v>505</v>
      </c>
      <c r="C42" s="56">
        <v>1</v>
      </c>
      <c r="D42" s="110"/>
      <c r="E42" s="110"/>
      <c r="F42" s="110"/>
      <c r="G42" s="111"/>
      <c r="H42" s="111"/>
      <c r="I42" s="111"/>
      <c r="J42" s="111"/>
      <c r="K42" s="111"/>
      <c r="L42" s="111"/>
      <c r="M42" s="111"/>
    </row>
    <row r="43" spans="1:13" s="35" customFormat="1" ht="31.15" customHeight="1">
      <c r="A43" s="51" t="s">
        <v>365</v>
      </c>
      <c r="B43" s="29" t="s">
        <v>366</v>
      </c>
      <c r="C43" s="33">
        <f>C44+C46+C49</f>
        <v>17124.690310000002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13" s="1" customFormat="1" ht="31.15" customHeight="1">
      <c r="A44" s="60" t="s">
        <v>504</v>
      </c>
      <c r="B44" s="38" t="s">
        <v>503</v>
      </c>
      <c r="C44" s="48">
        <f>C45</f>
        <v>7.97668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s="1" customFormat="1" ht="30">
      <c r="A45" s="60" t="s">
        <v>501</v>
      </c>
      <c r="B45" s="38" t="s">
        <v>502</v>
      </c>
      <c r="C45" s="48">
        <v>7.97668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75">
      <c r="A46" s="40" t="s">
        <v>367</v>
      </c>
      <c r="B46" s="38" t="s">
        <v>368</v>
      </c>
      <c r="C46" s="48">
        <f>C47+C48</f>
        <v>13918.241630000002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ht="56.45" customHeight="1">
      <c r="A47" s="57" t="s">
        <v>247</v>
      </c>
      <c r="B47" s="38" t="s">
        <v>248</v>
      </c>
      <c r="C47" s="102">
        <f>6996.4269+3447.53858+1017.2</f>
        <v>11461.165480000001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ht="75">
      <c r="A48" s="40" t="s">
        <v>249</v>
      </c>
      <c r="B48" s="38" t="s">
        <v>250</v>
      </c>
      <c r="C48" s="102">
        <f>931.72738+1366.94877+158.4</f>
        <v>2457.0761500000003</v>
      </c>
      <c r="D48" s="115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ht="60">
      <c r="A49" s="40" t="s">
        <v>251</v>
      </c>
      <c r="B49" s="38" t="s">
        <v>252</v>
      </c>
      <c r="C49" s="58">
        <v>3198.4720000000002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s="54" customFormat="1" ht="28.5">
      <c r="A50" s="52" t="s">
        <v>369</v>
      </c>
      <c r="B50" s="53" t="s">
        <v>370</v>
      </c>
      <c r="C50" s="33">
        <f>C51</f>
        <v>68.5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3" s="49" customFormat="1" ht="15">
      <c r="A51" s="59" t="s">
        <v>371</v>
      </c>
      <c r="B51" s="47" t="s">
        <v>372</v>
      </c>
      <c r="C51" s="48">
        <f>C52+C53+C55+C54</f>
        <v>68.5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s="49" customFormat="1" ht="30">
      <c r="A52" s="59" t="s">
        <v>373</v>
      </c>
      <c r="B52" s="47" t="s">
        <v>374</v>
      </c>
      <c r="C52" s="39">
        <v>17.600000000000001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s="49" customFormat="1" ht="30">
      <c r="A53" s="59" t="s">
        <v>375</v>
      </c>
      <c r="B53" s="47" t="s">
        <v>376</v>
      </c>
      <c r="C53" s="39">
        <v>6.4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s="49" customFormat="1" ht="15">
      <c r="A54" s="59" t="s">
        <v>377</v>
      </c>
      <c r="B54" s="47" t="s">
        <v>378</v>
      </c>
      <c r="C54" s="39">
        <v>5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s="49" customFormat="1" ht="15">
      <c r="A55" s="59" t="s">
        <v>379</v>
      </c>
      <c r="B55" s="47" t="s">
        <v>380</v>
      </c>
      <c r="C55" s="39">
        <v>39.5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s="35" customFormat="1" ht="28.5">
      <c r="A56" s="51" t="s">
        <v>381</v>
      </c>
      <c r="B56" s="29" t="s">
        <v>382</v>
      </c>
      <c r="C56" s="33">
        <f>C57</f>
        <v>14151.34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1:13" s="35" customFormat="1" ht="15">
      <c r="A57" s="60" t="s">
        <v>500</v>
      </c>
      <c r="B57" s="47" t="s">
        <v>499</v>
      </c>
      <c r="C57" s="48">
        <f>C58</f>
        <v>14151.34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 s="35" customFormat="1" ht="30">
      <c r="A58" s="40" t="s">
        <v>383</v>
      </c>
      <c r="B58" s="47" t="s">
        <v>498</v>
      </c>
      <c r="C58" s="48">
        <f>C59+C60</f>
        <v>14151.34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30" hidden="1">
      <c r="A59" s="40" t="s">
        <v>383</v>
      </c>
      <c r="B59" s="47" t="s">
        <v>384</v>
      </c>
      <c r="C59" s="48">
        <v>148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3" ht="30" hidden="1">
      <c r="A60" s="40" t="s">
        <v>385</v>
      </c>
      <c r="B60" s="47" t="s">
        <v>384</v>
      </c>
      <c r="C60" s="48">
        <f>14003.34</f>
        <v>14003.34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3" s="91" customFormat="1" ht="28.5">
      <c r="A61" s="51" t="s">
        <v>386</v>
      </c>
      <c r="B61" s="29" t="s">
        <v>387</v>
      </c>
      <c r="C61" s="103">
        <f>C62+C64</f>
        <v>907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s="91" customFormat="1" ht="75">
      <c r="A62" s="60" t="s">
        <v>512</v>
      </c>
      <c r="B62" s="38" t="s">
        <v>388</v>
      </c>
      <c r="C62" s="105">
        <f>C63</f>
        <v>300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s="93" customFormat="1" ht="75">
      <c r="A63" s="106" t="s">
        <v>389</v>
      </c>
      <c r="B63" s="38" t="s">
        <v>315</v>
      </c>
      <c r="C63" s="102">
        <v>300</v>
      </c>
      <c r="D63" s="117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 s="93" customFormat="1" ht="30">
      <c r="A64" s="40" t="s">
        <v>510</v>
      </c>
      <c r="B64" s="38" t="s">
        <v>511</v>
      </c>
      <c r="C64" s="105">
        <f>C65+C66+C67</f>
        <v>607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13" s="93" customFormat="1" ht="45">
      <c r="A65" s="40" t="s">
        <v>507</v>
      </c>
      <c r="B65" s="38" t="s">
        <v>390</v>
      </c>
      <c r="C65" s="102">
        <v>569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1:13" s="93" customFormat="1" ht="45">
      <c r="A66" s="40" t="s">
        <v>509</v>
      </c>
      <c r="B66" s="38" t="s">
        <v>508</v>
      </c>
      <c r="C66" s="102">
        <v>18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</row>
    <row r="67" spans="1:13" s="93" customFormat="1" ht="45">
      <c r="A67" s="40" t="s">
        <v>318</v>
      </c>
      <c r="B67" s="38" t="s">
        <v>316</v>
      </c>
      <c r="C67" s="102">
        <v>20</v>
      </c>
      <c r="D67" s="119"/>
      <c r="E67" s="118"/>
      <c r="F67" s="118"/>
      <c r="G67" s="118"/>
      <c r="H67" s="118"/>
      <c r="I67" s="118"/>
      <c r="J67" s="118"/>
      <c r="K67" s="118"/>
      <c r="L67" s="118"/>
      <c r="M67" s="118"/>
    </row>
    <row r="68" spans="1:13" s="35" customFormat="1" ht="14.25">
      <c r="A68" s="51" t="s">
        <v>391</v>
      </c>
      <c r="B68" s="29" t="s">
        <v>392</v>
      </c>
      <c r="C68" s="33">
        <f>C69+C70+C71+C72+C77+C78+C82+C84+C80</f>
        <v>534.6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1:13" ht="30">
      <c r="A69" s="60" t="s">
        <v>393</v>
      </c>
      <c r="B69" s="38" t="s">
        <v>394</v>
      </c>
      <c r="C69" s="39">
        <v>22.5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ht="60">
      <c r="A70" s="61" t="s">
        <v>395</v>
      </c>
      <c r="B70" s="62" t="s">
        <v>396</v>
      </c>
      <c r="C70" s="39">
        <v>22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1:13" ht="60">
      <c r="A71" s="60" t="s">
        <v>397</v>
      </c>
      <c r="B71" s="38" t="s">
        <v>398</v>
      </c>
      <c r="C71" s="39">
        <v>5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1:13" s="1" customFormat="1" ht="60">
      <c r="A72" s="63" t="s">
        <v>399</v>
      </c>
      <c r="B72" s="38" t="s">
        <v>400</v>
      </c>
      <c r="C72" s="48">
        <f>C73+C74+C75+C76</f>
        <v>211.5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</row>
    <row r="73" spans="1:13" s="1" customFormat="1" ht="30" hidden="1">
      <c r="A73" s="64" t="s">
        <v>401</v>
      </c>
      <c r="B73" s="38" t="s">
        <v>402</v>
      </c>
      <c r="C73" s="39">
        <v>0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</row>
    <row r="74" spans="1:13" s="1" customFormat="1" ht="30" hidden="1">
      <c r="A74" s="64" t="s">
        <v>403</v>
      </c>
      <c r="B74" s="38" t="s">
        <v>404</v>
      </c>
      <c r="C74" s="39">
        <v>200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</row>
    <row r="75" spans="1:13" s="1" customFormat="1" ht="27.75" hidden="1" customHeight="1">
      <c r="A75" s="65" t="s">
        <v>405</v>
      </c>
      <c r="B75" s="38" t="s">
        <v>406</v>
      </c>
      <c r="C75" s="39">
        <v>1.5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</row>
    <row r="76" spans="1:13" s="1" customFormat="1" ht="30" hidden="1">
      <c r="A76" s="64" t="s">
        <v>407</v>
      </c>
      <c r="B76" s="38" t="s">
        <v>408</v>
      </c>
      <c r="C76" s="39">
        <v>10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</row>
    <row r="77" spans="1:13" s="1" customFormat="1" ht="40.9" customHeight="1">
      <c r="A77" s="65" t="s">
        <v>409</v>
      </c>
      <c r="B77" s="38" t="s">
        <v>410</v>
      </c>
      <c r="C77" s="39">
        <v>177.1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</row>
    <row r="78" spans="1:13" s="1" customFormat="1" ht="30" customHeight="1">
      <c r="A78" s="66" t="s">
        <v>411</v>
      </c>
      <c r="B78" s="47" t="s">
        <v>412</v>
      </c>
      <c r="C78" s="48">
        <f>C79</f>
        <v>10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</row>
    <row r="79" spans="1:13" s="1" customFormat="1" ht="30.75" customHeight="1">
      <c r="A79" s="67" t="s">
        <v>413</v>
      </c>
      <c r="B79" s="47" t="s">
        <v>414</v>
      </c>
      <c r="C79" s="48">
        <v>10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</row>
    <row r="80" spans="1:13" s="1" customFormat="1" ht="30">
      <c r="A80" s="66" t="s">
        <v>415</v>
      </c>
      <c r="B80" s="47" t="s">
        <v>416</v>
      </c>
      <c r="C80" s="39">
        <f>C81</f>
        <v>10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</row>
    <row r="81" spans="1:13" s="1" customFormat="1" ht="30">
      <c r="A81" s="66" t="s">
        <v>417</v>
      </c>
      <c r="B81" s="47" t="s">
        <v>418</v>
      </c>
      <c r="C81" s="39">
        <v>10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</row>
    <row r="82" spans="1:13" s="1" customFormat="1" ht="46.15" customHeight="1">
      <c r="A82" s="68" t="s">
        <v>419</v>
      </c>
      <c r="B82" s="47" t="s">
        <v>420</v>
      </c>
      <c r="C82" s="39">
        <v>15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</row>
    <row r="83" spans="1:13" s="1" customFormat="1" ht="60.75" hidden="1" customHeight="1">
      <c r="A83" s="68"/>
      <c r="B83" s="38" t="s">
        <v>421</v>
      </c>
      <c r="C83" s="39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s="1" customFormat="1" ht="28.9" customHeight="1">
      <c r="A84" s="63" t="s">
        <v>253</v>
      </c>
      <c r="B84" s="38" t="s">
        <v>254</v>
      </c>
      <c r="C84" s="48">
        <f>C85+C86+C87+C88+C89+C90+C91</f>
        <v>61.5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23.45" hidden="1" customHeight="1">
      <c r="A85" s="64" t="s">
        <v>422</v>
      </c>
      <c r="B85" s="38" t="s">
        <v>254</v>
      </c>
      <c r="C85" s="39">
        <v>13.5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 ht="33" hidden="1" customHeight="1">
      <c r="A86" s="64" t="s">
        <v>423</v>
      </c>
      <c r="B86" s="38" t="s">
        <v>254</v>
      </c>
      <c r="C86" s="39">
        <v>1</v>
      </c>
      <c r="D86" s="255"/>
      <c r="E86" s="255"/>
      <c r="F86" s="255"/>
      <c r="G86" s="255"/>
      <c r="H86" s="255"/>
      <c r="I86" s="255"/>
      <c r="J86" s="255"/>
      <c r="K86" s="255"/>
      <c r="L86" s="255"/>
      <c r="M86" s="255"/>
    </row>
    <row r="87" spans="1:13" ht="28.15" hidden="1" customHeight="1">
      <c r="A87" s="64" t="s">
        <v>424</v>
      </c>
      <c r="B87" s="38" t="s">
        <v>254</v>
      </c>
      <c r="C87" s="39">
        <v>2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 ht="32.450000000000003" hidden="1" customHeight="1">
      <c r="A88" s="64" t="s">
        <v>425</v>
      </c>
      <c r="B88" s="38" t="s">
        <v>254</v>
      </c>
      <c r="C88" s="39">
        <v>0</v>
      </c>
      <c r="D88" s="256"/>
      <c r="E88" s="256"/>
      <c r="F88" s="256"/>
      <c r="G88" s="256"/>
      <c r="H88" s="256"/>
      <c r="I88" s="256"/>
      <c r="J88" s="107"/>
      <c r="K88" s="107"/>
      <c r="L88" s="107"/>
      <c r="M88" s="107"/>
    </row>
    <row r="89" spans="1:13" ht="45" hidden="1">
      <c r="A89" s="64" t="s">
        <v>426</v>
      </c>
      <c r="B89" s="38" t="s">
        <v>254</v>
      </c>
      <c r="C89" s="39">
        <v>13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45" hidden="1">
      <c r="A90" s="64" t="s">
        <v>427</v>
      </c>
      <c r="B90" s="38" t="s">
        <v>254</v>
      </c>
      <c r="C90" s="39">
        <v>30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ht="45" hidden="1">
      <c r="A91" s="64" t="s">
        <v>428</v>
      </c>
      <c r="B91" s="38" t="s">
        <v>254</v>
      </c>
      <c r="C91" s="39">
        <v>2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1:13" ht="45" hidden="1">
      <c r="A92" s="64" t="s">
        <v>253</v>
      </c>
      <c r="B92" s="38" t="s">
        <v>254</v>
      </c>
      <c r="C92" s="39">
        <v>0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1:13" ht="45" hidden="1">
      <c r="A93" s="64" t="s">
        <v>253</v>
      </c>
      <c r="B93" s="38" t="s">
        <v>254</v>
      </c>
      <c r="C93" s="39">
        <v>0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1:13" ht="45" hidden="1">
      <c r="A94" s="64" t="s">
        <v>253</v>
      </c>
      <c r="B94" s="38" t="s">
        <v>254</v>
      </c>
      <c r="C94" s="39">
        <v>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s="35" customFormat="1" ht="14.25">
      <c r="A95" s="51" t="s">
        <v>429</v>
      </c>
      <c r="B95" s="29" t="s">
        <v>430</v>
      </c>
      <c r="C95" s="33">
        <f>C96+C97</f>
        <v>50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</row>
    <row r="96" spans="1:13" ht="15" hidden="1">
      <c r="A96" s="40" t="s">
        <v>431</v>
      </c>
      <c r="B96" s="38" t="s">
        <v>255</v>
      </c>
      <c r="C96" s="39">
        <v>0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3" ht="15">
      <c r="A97" s="40" t="s">
        <v>432</v>
      </c>
      <c r="B97" s="38" t="s">
        <v>256</v>
      </c>
      <c r="C97" s="39">
        <v>50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1:13" ht="14.25">
      <c r="A98" s="51" t="s">
        <v>433</v>
      </c>
      <c r="B98" s="29" t="s">
        <v>434</v>
      </c>
      <c r="C98" s="33">
        <f>C99+C146+C151</f>
        <v>498197.85047999996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s="35" customFormat="1" ht="28.5">
      <c r="A99" s="51" t="s">
        <v>435</v>
      </c>
      <c r="B99" s="29" t="s">
        <v>436</v>
      </c>
      <c r="C99" s="33">
        <f>C100+C103+C120+C136</f>
        <v>499910.25900999998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</row>
    <row r="100" spans="1:13" s="35" customFormat="1" ht="28.5">
      <c r="A100" s="51" t="s">
        <v>437</v>
      </c>
      <c r="B100" s="29" t="s">
        <v>438</v>
      </c>
      <c r="C100" s="33">
        <f>C101+C102</f>
        <v>49839.199999999997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1:13" ht="30">
      <c r="A101" s="40" t="s">
        <v>439</v>
      </c>
      <c r="B101" s="38" t="s">
        <v>257</v>
      </c>
      <c r="C101" s="39">
        <v>49839.199999999997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ht="30" hidden="1">
      <c r="A102" s="40" t="s">
        <v>440</v>
      </c>
      <c r="B102" s="38" t="s">
        <v>258</v>
      </c>
      <c r="C102" s="39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1:13" s="35" customFormat="1" ht="28.5">
      <c r="A103" s="51" t="s">
        <v>441</v>
      </c>
      <c r="B103" s="29" t="s">
        <v>442</v>
      </c>
      <c r="C103" s="33">
        <f>C105+C107+C108+C106</f>
        <v>13525.4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</row>
    <row r="104" spans="1:13" s="35" customFormat="1" ht="30" hidden="1">
      <c r="A104" s="69" t="s">
        <v>443</v>
      </c>
      <c r="B104" s="70" t="s">
        <v>444</v>
      </c>
      <c r="C104" s="48">
        <v>0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</row>
    <row r="105" spans="1:13" s="49" customFormat="1" ht="30" hidden="1">
      <c r="A105" s="69" t="s">
        <v>445</v>
      </c>
      <c r="B105" s="70" t="s">
        <v>446</v>
      </c>
      <c r="C105" s="39">
        <v>0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s="49" customFormat="1" ht="30" hidden="1">
      <c r="A106" s="69" t="s">
        <v>447</v>
      </c>
      <c r="B106" s="70" t="s">
        <v>446</v>
      </c>
      <c r="C106" s="39">
        <v>0</v>
      </c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s="49" customFormat="1" ht="45" hidden="1">
      <c r="A107" s="69" t="s">
        <v>448</v>
      </c>
      <c r="B107" s="47" t="s">
        <v>449</v>
      </c>
      <c r="C107" s="39">
        <v>0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s="35" customFormat="1" ht="14.25">
      <c r="A108" s="71" t="s">
        <v>450</v>
      </c>
      <c r="B108" s="29" t="s">
        <v>259</v>
      </c>
      <c r="C108" s="33">
        <f>SUM(C109:C119)</f>
        <v>13525.4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</row>
    <row r="109" spans="1:13" ht="45">
      <c r="A109" s="40" t="s">
        <v>451</v>
      </c>
      <c r="B109" s="38" t="s">
        <v>259</v>
      </c>
      <c r="C109" s="39">
        <v>13525.4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45" hidden="1">
      <c r="A110" s="40" t="s">
        <v>452</v>
      </c>
      <c r="B110" s="38" t="s">
        <v>259</v>
      </c>
      <c r="C110" s="39">
        <v>0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s="49" customFormat="1" ht="30" hidden="1">
      <c r="A111" s="69" t="s">
        <v>453</v>
      </c>
      <c r="B111" s="47" t="s">
        <v>259</v>
      </c>
      <c r="C111" s="72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s="49" customFormat="1" ht="30" hidden="1">
      <c r="A112" s="69" t="s">
        <v>454</v>
      </c>
      <c r="B112" s="47" t="s">
        <v>259</v>
      </c>
      <c r="C112" s="73">
        <v>0</v>
      </c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5" hidden="1">
      <c r="A113" s="74"/>
      <c r="B113" s="38"/>
      <c r="C113" s="75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1:13" ht="45" hidden="1">
      <c r="A114" s="76" t="s">
        <v>455</v>
      </c>
      <c r="B114" s="38" t="s">
        <v>259</v>
      </c>
      <c r="C114" s="39">
        <v>0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ht="60" hidden="1">
      <c r="A115" s="77" t="s">
        <v>456</v>
      </c>
      <c r="B115" s="47" t="s">
        <v>259</v>
      </c>
      <c r="C115" s="39">
        <v>0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1:13" ht="15" hidden="1">
      <c r="A116" s="78" t="s">
        <v>457</v>
      </c>
      <c r="B116" s="47" t="s">
        <v>259</v>
      </c>
      <c r="C116" s="39">
        <v>0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3" ht="60" hidden="1">
      <c r="A117" s="79" t="s">
        <v>458</v>
      </c>
      <c r="B117" s="38" t="s">
        <v>259</v>
      </c>
      <c r="C117" s="39">
        <v>0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1:13" ht="30" hidden="1">
      <c r="A118" s="80" t="s">
        <v>459</v>
      </c>
      <c r="B118" s="47" t="s">
        <v>259</v>
      </c>
      <c r="C118" s="39">
        <v>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s="49" customFormat="1" ht="30" hidden="1">
      <c r="A119" s="80" t="s">
        <v>460</v>
      </c>
      <c r="B119" s="47" t="s">
        <v>259</v>
      </c>
      <c r="C119" s="39">
        <v>0</v>
      </c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13" s="35" customFormat="1" ht="28.5">
      <c r="A120" s="51" t="s">
        <v>461</v>
      </c>
      <c r="B120" s="29" t="s">
        <v>462</v>
      </c>
      <c r="C120" s="81">
        <f>C123+C121+C122+C124+C133</f>
        <v>434566.7</v>
      </c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1:13" ht="45.75">
      <c r="A121" s="82" t="s">
        <v>463</v>
      </c>
      <c r="B121" s="38" t="s">
        <v>261</v>
      </c>
      <c r="C121" s="39">
        <v>8.4</v>
      </c>
      <c r="D121" s="107"/>
      <c r="E121" s="120"/>
      <c r="F121" s="107"/>
      <c r="G121" s="107"/>
      <c r="H121" s="107"/>
      <c r="I121" s="107"/>
      <c r="J121" s="107"/>
      <c r="K121" s="107"/>
      <c r="L121" s="107"/>
      <c r="M121" s="107"/>
    </row>
    <row r="122" spans="1:13" s="35" customFormat="1" ht="45">
      <c r="A122" s="83" t="s">
        <v>260</v>
      </c>
      <c r="B122" s="38" t="s">
        <v>310</v>
      </c>
      <c r="C122" s="84">
        <v>7629.9</v>
      </c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1:13" s="35" customFormat="1" ht="30">
      <c r="A123" s="65" t="s">
        <v>313</v>
      </c>
      <c r="B123" s="38" t="s">
        <v>312</v>
      </c>
      <c r="C123" s="84">
        <v>1141.2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1:13" s="1" customFormat="1" ht="28.5">
      <c r="A124" s="71" t="s">
        <v>464</v>
      </c>
      <c r="B124" s="29" t="s">
        <v>262</v>
      </c>
      <c r="C124" s="33">
        <f>C125+C126+C127+C128+C129+C130+C131+C132</f>
        <v>10824.7</v>
      </c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1:13" ht="45" hidden="1">
      <c r="A125" s="50" t="s">
        <v>465</v>
      </c>
      <c r="B125" s="38" t="s">
        <v>262</v>
      </c>
      <c r="C125" s="39">
        <v>1177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1:13" ht="30" hidden="1">
      <c r="A126" s="40" t="s">
        <v>466</v>
      </c>
      <c r="B126" s="38" t="s">
        <v>262</v>
      </c>
      <c r="C126" s="39">
        <v>605.20000000000005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1:13" ht="45" hidden="1">
      <c r="A127" s="40" t="s">
        <v>467</v>
      </c>
      <c r="B127" s="38" t="s">
        <v>262</v>
      </c>
      <c r="C127" s="39">
        <v>1219.2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ht="45" hidden="1">
      <c r="A128" s="40" t="s">
        <v>468</v>
      </c>
      <c r="B128" s="38" t="s">
        <v>262</v>
      </c>
      <c r="C128" s="39">
        <v>439.8</v>
      </c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1:13" ht="45" hidden="1">
      <c r="A129" s="40" t="s">
        <v>469</v>
      </c>
      <c r="B129" s="38" t="s">
        <v>262</v>
      </c>
      <c r="C129" s="39">
        <v>605.20000000000005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30" hidden="1">
      <c r="A130" s="40" t="s">
        <v>470</v>
      </c>
      <c r="B130" s="38" t="s">
        <v>262</v>
      </c>
      <c r="C130" s="39">
        <v>1070.7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ht="75" hidden="1">
      <c r="A131" s="85" t="s">
        <v>471</v>
      </c>
      <c r="B131" s="38" t="s">
        <v>262</v>
      </c>
      <c r="C131" s="39">
        <v>0.7</v>
      </c>
      <c r="D131" s="107"/>
      <c r="E131" s="107"/>
      <c r="F131" s="107"/>
      <c r="G131" s="121"/>
      <c r="H131" s="107"/>
      <c r="I131" s="107"/>
      <c r="J131" s="107"/>
      <c r="K131" s="107"/>
      <c r="L131" s="107"/>
      <c r="M131" s="107"/>
    </row>
    <row r="132" spans="1:13" ht="45" hidden="1">
      <c r="A132" s="85" t="s">
        <v>472</v>
      </c>
      <c r="B132" s="38" t="s">
        <v>262</v>
      </c>
      <c r="C132" s="39">
        <v>5706.9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 s="35" customFormat="1" ht="14.25">
      <c r="A133" s="71" t="s">
        <v>473</v>
      </c>
      <c r="B133" s="29" t="s">
        <v>263</v>
      </c>
      <c r="C133" s="86">
        <f>C134+C135</f>
        <v>414962.5</v>
      </c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1:13" ht="75">
      <c r="A134" s="40" t="s">
        <v>474</v>
      </c>
      <c r="B134" s="38" t="s">
        <v>263</v>
      </c>
      <c r="C134" s="39">
        <v>305038.8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s="88" customFormat="1" ht="60">
      <c r="A135" s="40" t="s">
        <v>475</v>
      </c>
      <c r="B135" s="38" t="s">
        <v>263</v>
      </c>
      <c r="C135" s="87">
        <v>109923.7</v>
      </c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1:13" s="35" customFormat="1" ht="14.25">
      <c r="A136" s="51" t="s">
        <v>476</v>
      </c>
      <c r="B136" s="29" t="s">
        <v>477</v>
      </c>
      <c r="C136" s="33">
        <f>C137+C142+C143+C144</f>
        <v>1978.9590100000003</v>
      </c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1:13" ht="60">
      <c r="A137" s="55" t="s">
        <v>264</v>
      </c>
      <c r="B137" s="47" t="s">
        <v>265</v>
      </c>
      <c r="C137" s="48">
        <f>C138+C139+C141</f>
        <v>1862.5590100000002</v>
      </c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1:13" ht="60" hidden="1">
      <c r="A138" s="55" t="s">
        <v>478</v>
      </c>
      <c r="B138" s="47" t="s">
        <v>265</v>
      </c>
      <c r="C138" s="89">
        <v>971.93772000000001</v>
      </c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1:13" ht="60" hidden="1">
      <c r="A139" s="55" t="s">
        <v>479</v>
      </c>
      <c r="B139" s="47" t="s">
        <v>265</v>
      </c>
      <c r="C139" s="89">
        <v>495.68831999999998</v>
      </c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ht="60" hidden="1">
      <c r="A140" s="55" t="s">
        <v>266</v>
      </c>
      <c r="B140" s="47" t="s">
        <v>265</v>
      </c>
      <c r="C140" s="75">
        <v>0</v>
      </c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1:13" ht="60" hidden="1">
      <c r="A141" s="55" t="s">
        <v>480</v>
      </c>
      <c r="B141" s="47" t="s">
        <v>265</v>
      </c>
      <c r="C141" s="89">
        <v>394.93297000000001</v>
      </c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1:13" ht="30">
      <c r="A142" s="40" t="s">
        <v>481</v>
      </c>
      <c r="B142" s="38" t="s">
        <v>267</v>
      </c>
      <c r="C142" s="75">
        <v>58.2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1:13" ht="45">
      <c r="A143" s="40" t="s">
        <v>482</v>
      </c>
      <c r="B143" s="38" t="s">
        <v>267</v>
      </c>
      <c r="C143" s="75">
        <v>58.2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1:13" s="35" customFormat="1" ht="14.25" hidden="1">
      <c r="A144" s="71" t="s">
        <v>483</v>
      </c>
      <c r="B144" s="29" t="s">
        <v>484</v>
      </c>
      <c r="C144" s="81">
        <f>C145</f>
        <v>0</v>
      </c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1:13" ht="30" hidden="1">
      <c r="A145" s="65" t="s">
        <v>268</v>
      </c>
      <c r="B145" s="38" t="s">
        <v>269</v>
      </c>
      <c r="C145" s="75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1:13" s="91" customFormat="1" ht="14.25">
      <c r="A146" s="51" t="s">
        <v>485</v>
      </c>
      <c r="B146" s="29" t="s">
        <v>486</v>
      </c>
      <c r="C146" s="90">
        <f>C147+C148</f>
        <v>180</v>
      </c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1:13" s="93" customFormat="1" ht="27.6" customHeight="1">
      <c r="A147" s="92" t="s">
        <v>487</v>
      </c>
      <c r="B147" s="38" t="s">
        <v>270</v>
      </c>
      <c r="C147" s="75">
        <v>180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1:13" s="93" customFormat="1" ht="30" hidden="1">
      <c r="A148" s="50" t="s">
        <v>271</v>
      </c>
      <c r="B148" s="38" t="s">
        <v>272</v>
      </c>
      <c r="C148" s="75"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1:13" s="93" customFormat="1" ht="100.5" hidden="1">
      <c r="A149" s="94" t="s">
        <v>488</v>
      </c>
      <c r="B149" s="29" t="s">
        <v>489</v>
      </c>
      <c r="C149" s="95"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1:13" s="93" customFormat="1" ht="30" hidden="1">
      <c r="A150" s="96" t="s">
        <v>490</v>
      </c>
      <c r="B150" s="97" t="s">
        <v>491</v>
      </c>
      <c r="C150" s="75"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1:13" s="91" customFormat="1" ht="14.25">
      <c r="A151" s="51" t="s">
        <v>492</v>
      </c>
      <c r="B151" s="29" t="s">
        <v>493</v>
      </c>
      <c r="C151" s="103">
        <f>C152</f>
        <v>-1892.4085299999999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1:13" s="93" customFormat="1" ht="30">
      <c r="A152" s="40" t="s">
        <v>494</v>
      </c>
      <c r="B152" s="38" t="s">
        <v>495</v>
      </c>
      <c r="C152" s="104">
        <f>-905.32506-959.7-27.38347</f>
        <v>-1892.4085299999999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1:13" ht="14.25">
      <c r="A153" s="257" t="s">
        <v>496</v>
      </c>
      <c r="B153" s="257"/>
      <c r="C153" s="33">
        <f>C98+C21</f>
        <v>595912.75078999996</v>
      </c>
    </row>
    <row r="154" spans="1:13" ht="15">
      <c r="A154" s="98"/>
      <c r="B154" s="99"/>
      <c r="C154" s="100"/>
    </row>
    <row r="155" spans="1:13" ht="15">
      <c r="A155" s="101" t="s">
        <v>245</v>
      </c>
      <c r="B155" s="253" t="s">
        <v>497</v>
      </c>
      <c r="C155" s="253"/>
    </row>
  </sheetData>
  <mergeCells count="5">
    <mergeCell ref="B155:C155"/>
    <mergeCell ref="A17:C18"/>
    <mergeCell ref="D86:M86"/>
    <mergeCell ref="D88:I88"/>
    <mergeCell ref="A153:B153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E93"/>
  <sheetViews>
    <sheetView zoomScaleNormal="100" workbookViewId="0">
      <selection activeCell="F21" sqref="F21"/>
    </sheetView>
  </sheetViews>
  <sheetFormatPr defaultRowHeight="12.75"/>
  <cols>
    <col min="1" max="1" width="13" style="2" customWidth="1"/>
    <col min="2" max="2" width="20.140625" style="2" customWidth="1"/>
    <col min="3" max="3" width="30.28515625" style="2" customWidth="1"/>
    <col min="4" max="4" width="50.28515625" style="2" customWidth="1"/>
    <col min="5" max="16384" width="9.140625" style="2"/>
  </cols>
  <sheetData>
    <row r="8" spans="1:4">
      <c r="D8" s="3"/>
    </row>
    <row r="9" spans="1:4">
      <c r="D9" s="3"/>
    </row>
    <row r="10" spans="1:4">
      <c r="D10" s="3"/>
    </row>
    <row r="11" spans="1:4">
      <c r="D11" s="3"/>
    </row>
    <row r="14" spans="1:4">
      <c r="A14" s="274" t="s">
        <v>277</v>
      </c>
      <c r="B14" s="274"/>
      <c r="C14" s="274"/>
      <c r="D14" s="274"/>
    </row>
    <row r="15" spans="1:4" ht="22.15" customHeight="1">
      <c r="A15" s="274"/>
      <c r="B15" s="274"/>
      <c r="C15" s="274"/>
      <c r="D15" s="274"/>
    </row>
    <row r="16" spans="1:4" ht="15.75">
      <c r="A16" s="4"/>
      <c r="B16" s="4"/>
      <c r="C16" s="4"/>
      <c r="D16" s="4"/>
    </row>
    <row r="17" spans="1:4">
      <c r="A17" s="275" t="s">
        <v>273</v>
      </c>
      <c r="B17" s="276"/>
      <c r="C17" s="277" t="s">
        <v>274</v>
      </c>
      <c r="D17" s="278"/>
    </row>
    <row r="18" spans="1:4" ht="31.5">
      <c r="A18" s="5" t="s">
        <v>275</v>
      </c>
      <c r="B18" s="5" t="s">
        <v>276</v>
      </c>
      <c r="C18" s="279"/>
      <c r="D18" s="280"/>
    </row>
    <row r="19" spans="1:4" s="8" customFormat="1" ht="28.9" customHeight="1">
      <c r="A19" s="6">
        <v>904</v>
      </c>
      <c r="B19" s="7"/>
      <c r="C19" s="268" t="s">
        <v>278</v>
      </c>
      <c r="D19" s="260"/>
    </row>
    <row r="20" spans="1:4" s="8" customFormat="1" ht="32.450000000000003" customHeight="1">
      <c r="A20" s="9">
        <v>904</v>
      </c>
      <c r="B20" s="10" t="s">
        <v>279</v>
      </c>
      <c r="C20" s="259" t="s">
        <v>280</v>
      </c>
      <c r="D20" s="260"/>
    </row>
    <row r="21" spans="1:4" s="8" customFormat="1">
      <c r="A21" s="9">
        <v>904</v>
      </c>
      <c r="B21" s="9" t="s">
        <v>255</v>
      </c>
      <c r="C21" s="259" t="s">
        <v>281</v>
      </c>
      <c r="D21" s="260"/>
    </row>
    <row r="22" spans="1:4" s="8" customFormat="1">
      <c r="A22" s="9">
        <v>904</v>
      </c>
      <c r="B22" s="9" t="s">
        <v>256</v>
      </c>
      <c r="C22" s="259" t="s">
        <v>282</v>
      </c>
      <c r="D22" s="260"/>
    </row>
    <row r="23" spans="1:4" s="8" customFormat="1" hidden="1">
      <c r="A23" s="9">
        <v>904</v>
      </c>
      <c r="B23" s="9" t="s">
        <v>259</v>
      </c>
      <c r="C23" s="259" t="s">
        <v>285</v>
      </c>
      <c r="D23" s="260"/>
    </row>
    <row r="24" spans="1:4" s="8" customFormat="1" ht="16.5" hidden="1" customHeight="1">
      <c r="A24" s="9">
        <v>904</v>
      </c>
      <c r="B24" s="9" t="s">
        <v>263</v>
      </c>
      <c r="C24" s="259" t="s">
        <v>286</v>
      </c>
      <c r="D24" s="260"/>
    </row>
    <row r="25" spans="1:4" s="8" customFormat="1" ht="27.75" customHeight="1">
      <c r="A25" s="9">
        <v>904</v>
      </c>
      <c r="B25" s="9" t="s">
        <v>267</v>
      </c>
      <c r="C25" s="259" t="s">
        <v>287</v>
      </c>
      <c r="D25" s="267"/>
    </row>
    <row r="26" spans="1:4" s="8" customFormat="1" ht="18.75" hidden="1" customHeight="1">
      <c r="A26" s="9">
        <v>904</v>
      </c>
      <c r="B26" s="9" t="s">
        <v>269</v>
      </c>
      <c r="C26" s="259" t="s">
        <v>268</v>
      </c>
      <c r="D26" s="260"/>
    </row>
    <row r="27" spans="1:4" s="8" customFormat="1" ht="28.15" customHeight="1">
      <c r="A27" s="9">
        <v>904</v>
      </c>
      <c r="B27" s="9" t="s">
        <v>270</v>
      </c>
      <c r="C27" s="272" t="s">
        <v>288</v>
      </c>
      <c r="D27" s="273"/>
    </row>
    <row r="28" spans="1:4" s="8" customFormat="1" ht="21" hidden="1" customHeight="1">
      <c r="A28" s="9">
        <v>904</v>
      </c>
      <c r="B28" s="9" t="s">
        <v>272</v>
      </c>
      <c r="C28" s="259" t="s">
        <v>271</v>
      </c>
      <c r="D28" s="260"/>
    </row>
    <row r="29" spans="1:4" s="8" customFormat="1" ht="27.75" customHeight="1">
      <c r="A29" s="6">
        <v>907</v>
      </c>
      <c r="B29" s="7"/>
      <c r="C29" s="268" t="s">
        <v>289</v>
      </c>
      <c r="D29" s="260"/>
    </row>
    <row r="30" spans="1:4" s="8" customFormat="1" ht="30" customHeight="1">
      <c r="A30" s="9">
        <v>907</v>
      </c>
      <c r="B30" s="10" t="s">
        <v>279</v>
      </c>
      <c r="C30" s="259" t="s">
        <v>280</v>
      </c>
      <c r="D30" s="260"/>
    </row>
    <row r="31" spans="1:4" s="8" customFormat="1" ht="15.75" customHeight="1">
      <c r="A31" s="9">
        <v>907</v>
      </c>
      <c r="B31" s="9" t="s">
        <v>255</v>
      </c>
      <c r="C31" s="259" t="s">
        <v>281</v>
      </c>
      <c r="D31" s="260"/>
    </row>
    <row r="32" spans="1:4" s="8" customFormat="1" ht="16.5" customHeight="1">
      <c r="A32" s="9">
        <v>907</v>
      </c>
      <c r="B32" s="9" t="s">
        <v>256</v>
      </c>
      <c r="C32" s="259" t="s">
        <v>282</v>
      </c>
      <c r="D32" s="260"/>
    </row>
    <row r="33" spans="1:5" s="8" customFormat="1" ht="15.75" hidden="1" customHeight="1">
      <c r="A33" s="9">
        <v>907</v>
      </c>
      <c r="B33" s="9" t="s">
        <v>283</v>
      </c>
      <c r="C33" s="259" t="s">
        <v>284</v>
      </c>
      <c r="D33" s="260"/>
    </row>
    <row r="34" spans="1:5" s="8" customFormat="1" ht="18.75" hidden="1" customHeight="1">
      <c r="A34" s="9">
        <v>907</v>
      </c>
      <c r="B34" s="9" t="s">
        <v>259</v>
      </c>
      <c r="C34" s="259" t="s">
        <v>285</v>
      </c>
      <c r="D34" s="260"/>
    </row>
    <row r="35" spans="1:5" s="8" customFormat="1" ht="23.25" hidden="1" customHeight="1">
      <c r="A35" s="9">
        <v>907</v>
      </c>
      <c r="B35" s="9" t="s">
        <v>290</v>
      </c>
      <c r="C35" s="259" t="s">
        <v>291</v>
      </c>
      <c r="D35" s="260"/>
    </row>
    <row r="36" spans="1:5" s="8" customFormat="1" ht="27" customHeight="1">
      <c r="A36" s="9">
        <v>907</v>
      </c>
      <c r="B36" s="9" t="s">
        <v>262</v>
      </c>
      <c r="C36" s="259" t="s">
        <v>292</v>
      </c>
      <c r="D36" s="260"/>
    </row>
    <row r="37" spans="1:5" s="8" customFormat="1" ht="16.5" customHeight="1">
      <c r="A37" s="9">
        <v>907</v>
      </c>
      <c r="B37" s="9" t="s">
        <v>263</v>
      </c>
      <c r="C37" s="259" t="s">
        <v>286</v>
      </c>
      <c r="D37" s="260"/>
    </row>
    <row r="38" spans="1:5" s="8" customFormat="1" ht="17.25" hidden="1" customHeight="1">
      <c r="A38" s="9">
        <v>907</v>
      </c>
      <c r="B38" s="9" t="s">
        <v>269</v>
      </c>
      <c r="C38" s="259" t="s">
        <v>268</v>
      </c>
      <c r="D38" s="260"/>
      <c r="E38" s="11"/>
    </row>
    <row r="39" spans="1:5" s="8" customFormat="1" ht="19.5" hidden="1" customHeight="1">
      <c r="A39" s="9">
        <v>907</v>
      </c>
      <c r="B39" s="9" t="s">
        <v>272</v>
      </c>
      <c r="C39" s="259" t="s">
        <v>271</v>
      </c>
      <c r="D39" s="260"/>
    </row>
    <row r="40" spans="1:5" s="8" customFormat="1" ht="27.6" customHeight="1">
      <c r="A40" s="9">
        <v>907</v>
      </c>
      <c r="B40" s="9" t="s">
        <v>298</v>
      </c>
      <c r="C40" s="259" t="s">
        <v>311</v>
      </c>
      <c r="D40" s="267"/>
    </row>
    <row r="41" spans="1:5" s="8" customFormat="1" ht="29.45" customHeight="1">
      <c r="A41" s="6">
        <v>910</v>
      </c>
      <c r="B41" s="7"/>
      <c r="C41" s="268" t="s">
        <v>293</v>
      </c>
      <c r="D41" s="260"/>
    </row>
    <row r="42" spans="1:5" s="8" customFormat="1" ht="16.899999999999999" customHeight="1">
      <c r="A42" s="9">
        <v>910</v>
      </c>
      <c r="B42" s="9" t="s">
        <v>255</v>
      </c>
      <c r="C42" s="259" t="s">
        <v>281</v>
      </c>
      <c r="D42" s="260"/>
    </row>
    <row r="43" spans="1:5" s="8" customFormat="1">
      <c r="A43" s="9">
        <v>910</v>
      </c>
      <c r="B43" s="9" t="s">
        <v>256</v>
      </c>
      <c r="C43" s="259" t="s">
        <v>282</v>
      </c>
      <c r="D43" s="260"/>
    </row>
    <row r="44" spans="1:5" s="8" customFormat="1" ht="18" customHeight="1">
      <c r="A44" s="9">
        <v>910</v>
      </c>
      <c r="B44" s="9" t="s">
        <v>257</v>
      </c>
      <c r="C44" s="259" t="s">
        <v>294</v>
      </c>
      <c r="D44" s="260"/>
    </row>
    <row r="45" spans="1:5" s="8" customFormat="1" ht="28.9" hidden="1" customHeight="1">
      <c r="A45" s="9">
        <v>910</v>
      </c>
      <c r="B45" s="9" t="s">
        <v>258</v>
      </c>
      <c r="C45" s="259" t="s">
        <v>295</v>
      </c>
      <c r="D45" s="260"/>
    </row>
    <row r="46" spans="1:5" s="8" customFormat="1">
      <c r="A46" s="9">
        <v>910</v>
      </c>
      <c r="B46" s="9" t="s">
        <v>259</v>
      </c>
      <c r="C46" s="259" t="s">
        <v>285</v>
      </c>
      <c r="D46" s="260"/>
    </row>
    <row r="47" spans="1:5" s="8" customFormat="1" hidden="1">
      <c r="A47" s="9">
        <v>910</v>
      </c>
      <c r="B47" s="9" t="s">
        <v>263</v>
      </c>
      <c r="C47" s="259" t="s">
        <v>286</v>
      </c>
      <c r="D47" s="260"/>
    </row>
    <row r="48" spans="1:5" s="8" customFormat="1" ht="39.6" customHeight="1">
      <c r="A48" s="9">
        <v>910</v>
      </c>
      <c r="B48" s="9" t="s">
        <v>265</v>
      </c>
      <c r="C48" s="259" t="s">
        <v>264</v>
      </c>
      <c r="D48" s="260"/>
    </row>
    <row r="49" spans="1:4" s="8" customFormat="1" ht="20.45" hidden="1" customHeight="1">
      <c r="A49" s="9">
        <v>910</v>
      </c>
      <c r="B49" s="9" t="s">
        <v>269</v>
      </c>
      <c r="C49" s="259" t="s">
        <v>268</v>
      </c>
      <c r="D49" s="260"/>
    </row>
    <row r="50" spans="1:4" s="8" customFormat="1" ht="18.600000000000001" hidden="1" customHeight="1">
      <c r="A50" s="9">
        <v>910</v>
      </c>
      <c r="B50" s="9" t="s">
        <v>272</v>
      </c>
      <c r="C50" s="259" t="s">
        <v>271</v>
      </c>
      <c r="D50" s="260"/>
    </row>
    <row r="51" spans="1:4" s="8" customFormat="1" ht="56.45" customHeight="1">
      <c r="A51" s="9">
        <v>910</v>
      </c>
      <c r="B51" s="9" t="s">
        <v>296</v>
      </c>
      <c r="C51" s="259" t="s">
        <v>297</v>
      </c>
      <c r="D51" s="260"/>
    </row>
    <row r="52" spans="1:4" s="8" customFormat="1" ht="27.6" customHeight="1">
      <c r="A52" s="9">
        <v>910</v>
      </c>
      <c r="B52" s="9" t="s">
        <v>298</v>
      </c>
      <c r="C52" s="259" t="s">
        <v>311</v>
      </c>
      <c r="D52" s="260"/>
    </row>
    <row r="53" spans="1:4" s="8" customFormat="1" ht="27" customHeight="1">
      <c r="A53" s="6">
        <v>913</v>
      </c>
      <c r="B53" s="7"/>
      <c r="C53" s="268" t="s">
        <v>299</v>
      </c>
      <c r="D53" s="260"/>
    </row>
    <row r="54" spans="1:4" s="8" customFormat="1" ht="42" customHeight="1">
      <c r="A54" s="9">
        <v>913</v>
      </c>
      <c r="B54" s="9" t="s">
        <v>248</v>
      </c>
      <c r="C54" s="259" t="s">
        <v>247</v>
      </c>
      <c r="D54" s="260"/>
    </row>
    <row r="55" spans="1:4" s="8" customFormat="1" ht="42" customHeight="1">
      <c r="A55" s="9">
        <v>913</v>
      </c>
      <c r="B55" s="9" t="s">
        <v>250</v>
      </c>
      <c r="C55" s="270" t="s">
        <v>249</v>
      </c>
      <c r="D55" s="271"/>
    </row>
    <row r="56" spans="1:4" s="8" customFormat="1" ht="41.45" customHeight="1">
      <c r="A56" s="9">
        <v>913</v>
      </c>
      <c r="B56" s="9" t="s">
        <v>252</v>
      </c>
      <c r="C56" s="259" t="s">
        <v>251</v>
      </c>
      <c r="D56" s="260"/>
    </row>
    <row r="57" spans="1:4" s="8" customFormat="1" ht="56.45" customHeight="1">
      <c r="A57" s="9">
        <v>913</v>
      </c>
      <c r="B57" s="22" t="s">
        <v>315</v>
      </c>
      <c r="C57" s="259" t="s">
        <v>317</v>
      </c>
      <c r="D57" s="267"/>
    </row>
    <row r="58" spans="1:4" s="8" customFormat="1" ht="41.45" customHeight="1">
      <c r="A58" s="9">
        <v>913</v>
      </c>
      <c r="B58" s="9" t="s">
        <v>316</v>
      </c>
      <c r="C58" s="259" t="s">
        <v>318</v>
      </c>
      <c r="D58" s="267"/>
    </row>
    <row r="59" spans="1:4" s="8" customFormat="1" ht="27.6" customHeight="1">
      <c r="A59" s="9">
        <v>913</v>
      </c>
      <c r="B59" s="9" t="s">
        <v>254</v>
      </c>
      <c r="C59" s="261" t="s">
        <v>253</v>
      </c>
      <c r="D59" s="262"/>
    </row>
    <row r="60" spans="1:4" s="8" customFormat="1" ht="27" customHeight="1">
      <c r="A60" s="9">
        <v>913</v>
      </c>
      <c r="B60" s="9" t="s">
        <v>255</v>
      </c>
      <c r="C60" s="259" t="s">
        <v>281</v>
      </c>
      <c r="D60" s="260"/>
    </row>
    <row r="61" spans="1:4" s="8" customFormat="1" ht="22.9" hidden="1" customHeight="1">
      <c r="A61" s="9">
        <v>913</v>
      </c>
      <c r="B61" s="9" t="s">
        <v>256</v>
      </c>
      <c r="C61" s="259" t="s">
        <v>282</v>
      </c>
      <c r="D61" s="260"/>
    </row>
    <row r="62" spans="1:4" s="8" customFormat="1" ht="23.45" hidden="1" customHeight="1">
      <c r="A62" s="9">
        <v>913</v>
      </c>
      <c r="B62" s="9" t="s">
        <v>269</v>
      </c>
      <c r="C62" s="259" t="s">
        <v>268</v>
      </c>
      <c r="D62" s="260"/>
    </row>
    <row r="63" spans="1:4" s="8" customFormat="1" ht="29.45" customHeight="1">
      <c r="A63" s="9">
        <v>913</v>
      </c>
      <c r="B63" s="9" t="s">
        <v>298</v>
      </c>
      <c r="C63" s="259" t="s">
        <v>311</v>
      </c>
      <c r="D63" s="260"/>
    </row>
    <row r="64" spans="1:4" s="8" customFormat="1">
      <c r="A64" s="6">
        <v>917</v>
      </c>
      <c r="B64" s="7"/>
      <c r="C64" s="268" t="s">
        <v>300</v>
      </c>
      <c r="D64" s="260"/>
    </row>
    <row r="65" spans="1:4" s="8" customFormat="1" ht="39.6" customHeight="1">
      <c r="A65" s="9">
        <v>917</v>
      </c>
      <c r="B65" s="9" t="s">
        <v>301</v>
      </c>
      <c r="C65" s="261" t="s">
        <v>246</v>
      </c>
      <c r="D65" s="262"/>
    </row>
    <row r="66" spans="1:4" s="8" customFormat="1" ht="30" customHeight="1">
      <c r="A66" s="9">
        <v>917</v>
      </c>
      <c r="B66" s="9" t="s">
        <v>254</v>
      </c>
      <c r="C66" s="259" t="s">
        <v>253</v>
      </c>
      <c r="D66" s="260"/>
    </row>
    <row r="67" spans="1:4" s="8" customFormat="1" ht="19.149999999999999" customHeight="1">
      <c r="A67" s="9">
        <v>917</v>
      </c>
      <c r="B67" s="9" t="s">
        <v>255</v>
      </c>
      <c r="C67" s="259" t="s">
        <v>281</v>
      </c>
      <c r="D67" s="260"/>
    </row>
    <row r="68" spans="1:4" s="8" customFormat="1" ht="18.600000000000001" customHeight="1">
      <c r="A68" s="9">
        <v>917</v>
      </c>
      <c r="B68" s="9" t="s">
        <v>256</v>
      </c>
      <c r="C68" s="259" t="s">
        <v>282</v>
      </c>
      <c r="D68" s="260"/>
    </row>
    <row r="69" spans="1:4" s="8" customFormat="1" ht="25.9" hidden="1" customHeight="1">
      <c r="A69" s="9">
        <v>917</v>
      </c>
      <c r="B69" s="9" t="s">
        <v>302</v>
      </c>
      <c r="C69" s="259" t="s">
        <v>303</v>
      </c>
      <c r="D69" s="260"/>
    </row>
    <row r="70" spans="1:4" s="8" customFormat="1" hidden="1">
      <c r="A70" s="9">
        <v>917</v>
      </c>
      <c r="B70" s="9" t="s">
        <v>259</v>
      </c>
      <c r="C70" s="259" t="s">
        <v>285</v>
      </c>
      <c r="D70" s="260"/>
    </row>
    <row r="71" spans="1:4" s="8" customFormat="1" ht="35.450000000000003" customHeight="1">
      <c r="A71" s="12" t="s">
        <v>304</v>
      </c>
      <c r="B71" s="13" t="s">
        <v>261</v>
      </c>
      <c r="C71" s="269" t="s">
        <v>305</v>
      </c>
      <c r="D71" s="260"/>
    </row>
    <row r="72" spans="1:4" s="8" customFormat="1" ht="25.9" customHeight="1">
      <c r="A72" s="9">
        <v>917</v>
      </c>
      <c r="B72" s="9" t="s">
        <v>262</v>
      </c>
      <c r="C72" s="259" t="s">
        <v>292</v>
      </c>
      <c r="D72" s="260"/>
    </row>
    <row r="73" spans="1:4" s="8" customFormat="1" ht="28.9" customHeight="1">
      <c r="A73" s="9">
        <v>917</v>
      </c>
      <c r="B73" s="9" t="s">
        <v>312</v>
      </c>
      <c r="C73" s="259" t="s">
        <v>313</v>
      </c>
      <c r="D73" s="267"/>
    </row>
    <row r="74" spans="1:4" s="8" customFormat="1" ht="24" customHeight="1">
      <c r="A74" s="9">
        <v>917</v>
      </c>
      <c r="B74" s="9" t="s">
        <v>263</v>
      </c>
      <c r="C74" s="259" t="s">
        <v>286</v>
      </c>
      <c r="D74" s="260"/>
    </row>
    <row r="75" spans="1:4" s="8" customFormat="1" ht="40.9" customHeight="1">
      <c r="A75" s="9">
        <v>917</v>
      </c>
      <c r="B75" s="9" t="s">
        <v>265</v>
      </c>
      <c r="C75" s="259" t="s">
        <v>264</v>
      </c>
      <c r="D75" s="260"/>
    </row>
    <row r="76" spans="1:4" s="8" customFormat="1" ht="26.45" customHeight="1">
      <c r="A76" s="9">
        <v>917</v>
      </c>
      <c r="B76" s="9" t="s">
        <v>269</v>
      </c>
      <c r="C76" s="259" t="s">
        <v>268</v>
      </c>
      <c r="D76" s="260"/>
    </row>
    <row r="77" spans="1:4" s="8" customFormat="1" ht="18.600000000000001" hidden="1" customHeight="1">
      <c r="A77" s="9">
        <v>917</v>
      </c>
      <c r="B77" s="9" t="s">
        <v>272</v>
      </c>
      <c r="C77" s="259" t="s">
        <v>271</v>
      </c>
      <c r="D77" s="260"/>
    </row>
    <row r="78" spans="1:4" s="8" customFormat="1" ht="27" customHeight="1">
      <c r="A78" s="9">
        <v>917</v>
      </c>
      <c r="B78" s="9" t="s">
        <v>298</v>
      </c>
      <c r="C78" s="259" t="s">
        <v>311</v>
      </c>
      <c r="D78" s="260"/>
    </row>
    <row r="79" spans="1:4" s="8" customFormat="1" ht="31.15" customHeight="1">
      <c r="A79" s="6">
        <v>918</v>
      </c>
      <c r="B79" s="7"/>
      <c r="C79" s="268" t="s">
        <v>314</v>
      </c>
      <c r="D79" s="260"/>
    </row>
    <row r="80" spans="1:4" s="8" customFormat="1" ht="30" customHeight="1">
      <c r="A80" s="9">
        <v>918</v>
      </c>
      <c r="B80" s="9" t="s">
        <v>254</v>
      </c>
      <c r="C80" s="261" t="s">
        <v>253</v>
      </c>
      <c r="D80" s="262"/>
    </row>
    <row r="81" spans="1:4" s="8" customFormat="1" ht="24" customHeight="1">
      <c r="A81" s="9">
        <v>918</v>
      </c>
      <c r="B81" s="9" t="s">
        <v>255</v>
      </c>
      <c r="C81" s="259" t="s">
        <v>281</v>
      </c>
      <c r="D81" s="260"/>
    </row>
    <row r="82" spans="1:4" s="8" customFormat="1" ht="18.600000000000001" customHeight="1">
      <c r="A82" s="9">
        <v>918</v>
      </c>
      <c r="B82" s="9" t="s">
        <v>256</v>
      </c>
      <c r="C82" s="259" t="s">
        <v>282</v>
      </c>
      <c r="D82" s="260"/>
    </row>
    <row r="83" spans="1:4" s="8" customFormat="1" ht="25.15" customHeight="1">
      <c r="A83" s="14" t="s">
        <v>306</v>
      </c>
      <c r="B83" s="15" t="s">
        <v>310</v>
      </c>
      <c r="C83" s="263" t="s">
        <v>260</v>
      </c>
      <c r="D83" s="264"/>
    </row>
    <row r="84" spans="1:4" s="8" customFormat="1" ht="42.6" customHeight="1">
      <c r="A84" s="16" t="s">
        <v>306</v>
      </c>
      <c r="B84" s="17" t="s">
        <v>265</v>
      </c>
      <c r="C84" s="258" t="s">
        <v>266</v>
      </c>
      <c r="D84" s="258"/>
    </row>
    <row r="85" spans="1:4" s="8" customFormat="1" ht="21" hidden="1" customHeight="1">
      <c r="A85" s="9">
        <v>918</v>
      </c>
      <c r="B85" s="9" t="s">
        <v>272</v>
      </c>
      <c r="C85" s="259" t="s">
        <v>271</v>
      </c>
      <c r="D85" s="260"/>
    </row>
    <row r="86" spans="1:4" s="8" customFormat="1" ht="27" customHeight="1">
      <c r="A86" s="9">
        <v>918</v>
      </c>
      <c r="B86" s="9" t="s">
        <v>298</v>
      </c>
      <c r="C86" s="259" t="s">
        <v>311</v>
      </c>
      <c r="D86" s="260"/>
    </row>
    <row r="87" spans="1:4" s="1" customFormat="1">
      <c r="A87" s="18">
        <v>923</v>
      </c>
      <c r="B87" s="19"/>
      <c r="C87" s="265" t="s">
        <v>307</v>
      </c>
      <c r="D87" s="265"/>
    </row>
    <row r="88" spans="1:4" s="1" customFormat="1" ht="24" customHeight="1">
      <c r="A88" s="20">
        <v>923</v>
      </c>
      <c r="B88" s="20" t="s">
        <v>255</v>
      </c>
      <c r="C88" s="266" t="s">
        <v>281</v>
      </c>
      <c r="D88" s="266"/>
    </row>
    <row r="89" spans="1:4" s="1" customFormat="1" ht="22.9" customHeight="1">
      <c r="A89" s="20">
        <v>923</v>
      </c>
      <c r="B89" s="20" t="s">
        <v>256</v>
      </c>
      <c r="C89" s="266" t="s">
        <v>282</v>
      </c>
      <c r="D89" s="266"/>
    </row>
    <row r="90" spans="1:4" s="8" customFormat="1" ht="39.6" customHeight="1">
      <c r="A90" s="16" t="s">
        <v>308</v>
      </c>
      <c r="B90" s="17" t="s">
        <v>265</v>
      </c>
      <c r="C90" s="258" t="s">
        <v>266</v>
      </c>
      <c r="D90" s="258"/>
    </row>
    <row r="93" spans="1:4">
      <c r="A93" s="2" t="s">
        <v>245</v>
      </c>
      <c r="D93" s="21" t="s">
        <v>309</v>
      </c>
    </row>
  </sheetData>
  <mergeCells count="75">
    <mergeCell ref="C22:D22"/>
    <mergeCell ref="C21:D21"/>
    <mergeCell ref="A14:D15"/>
    <mergeCell ref="A17:B17"/>
    <mergeCell ref="C17:D18"/>
    <mergeCell ref="C19:D19"/>
    <mergeCell ref="C20:D20"/>
    <mergeCell ref="C23:D23"/>
    <mergeCell ref="C24:D24"/>
    <mergeCell ref="C25:D25"/>
    <mergeCell ref="C26:D26"/>
    <mergeCell ref="C57:D57"/>
    <mergeCell ref="C58:D58"/>
    <mergeCell ref="C32:D32"/>
    <mergeCell ref="C37:D37"/>
    <mergeCell ref="C38:D38"/>
    <mergeCell ref="C39:D39"/>
    <mergeCell ref="C41:D41"/>
    <mergeCell ref="C27:D27"/>
    <mergeCell ref="C28:D28"/>
    <mergeCell ref="C29:D29"/>
    <mergeCell ref="C30:D30"/>
    <mergeCell ref="C42:D42"/>
    <mergeCell ref="C43:D43"/>
    <mergeCell ref="C44:D44"/>
    <mergeCell ref="C40:D40"/>
    <mergeCell ref="C31:D31"/>
    <mergeCell ref="C45:D45"/>
    <mergeCell ref="C33:D33"/>
    <mergeCell ref="C34:D34"/>
    <mergeCell ref="C35:D35"/>
    <mergeCell ref="C36:D36"/>
    <mergeCell ref="C65:D65"/>
    <mergeCell ref="C50:D50"/>
    <mergeCell ref="C51:D51"/>
    <mergeCell ref="C52:D52"/>
    <mergeCell ref="C53:D53"/>
    <mergeCell ref="C46:D46"/>
    <mergeCell ref="C47:D47"/>
    <mergeCell ref="C48:D48"/>
    <mergeCell ref="C49:D49"/>
    <mergeCell ref="C75:D75"/>
    <mergeCell ref="C54:D54"/>
    <mergeCell ref="C56:D56"/>
    <mergeCell ref="C55:D55"/>
    <mergeCell ref="C66:D66"/>
    <mergeCell ref="C59:D59"/>
    <mergeCell ref="C60:D60"/>
    <mergeCell ref="C61:D61"/>
    <mergeCell ref="C62:D62"/>
    <mergeCell ref="C64:D64"/>
    <mergeCell ref="C73:D73"/>
    <mergeCell ref="C63:D63"/>
    <mergeCell ref="C79:D79"/>
    <mergeCell ref="C67:D67"/>
    <mergeCell ref="C68:D68"/>
    <mergeCell ref="C69:D69"/>
    <mergeCell ref="C70:D70"/>
    <mergeCell ref="C71:D71"/>
    <mergeCell ref="C72:D72"/>
    <mergeCell ref="C74:D74"/>
    <mergeCell ref="C87:D87"/>
    <mergeCell ref="C88:D88"/>
    <mergeCell ref="C89:D89"/>
    <mergeCell ref="C90:D90"/>
    <mergeCell ref="C76:D76"/>
    <mergeCell ref="C77:D77"/>
    <mergeCell ref="C78:D78"/>
    <mergeCell ref="C84:D84"/>
    <mergeCell ref="C85:D85"/>
    <mergeCell ref="C86:D86"/>
    <mergeCell ref="C80:D80"/>
    <mergeCell ref="C81:D81"/>
    <mergeCell ref="C82:D82"/>
    <mergeCell ref="C83:D83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2"/>
  <sheetViews>
    <sheetView zoomScaleNormal="100" workbookViewId="0">
      <selection activeCell="H21" sqref="H21"/>
    </sheetView>
  </sheetViews>
  <sheetFormatPr defaultColWidth="8.85546875" defaultRowHeight="15"/>
  <cols>
    <col min="1" max="1" width="60" style="178" customWidth="1"/>
    <col min="2" max="2" width="9.5703125" style="192" bestFit="1" customWidth="1"/>
    <col min="3" max="3" width="10.85546875" style="192" customWidth="1"/>
    <col min="4" max="4" width="11.28515625" style="192" customWidth="1"/>
    <col min="5" max="5" width="9.5703125" style="192" bestFit="1" customWidth="1"/>
    <col min="6" max="6" width="9.42578125" style="178" customWidth="1"/>
    <col min="7" max="16384" width="8.85546875" style="178"/>
  </cols>
  <sheetData>
    <row r="1" spans="1:7" s="153" customFormat="1" ht="12.75" customHeight="1">
      <c r="B1" s="154"/>
      <c r="C1" s="154"/>
      <c r="D1" s="154"/>
      <c r="E1" s="154"/>
    </row>
    <row r="2" spans="1:7" s="153" customFormat="1" ht="16.5" customHeight="1">
      <c r="B2" s="154"/>
      <c r="C2" s="154"/>
      <c r="D2" s="154"/>
      <c r="E2" s="154"/>
    </row>
    <row r="3" spans="1:7" s="153" customFormat="1" ht="17.45" customHeight="1">
      <c r="B3" s="154"/>
      <c r="C3" s="154"/>
      <c r="D3" s="154"/>
      <c r="E3" s="154"/>
    </row>
    <row r="4" spans="1:7" s="153" customFormat="1" ht="12.75" customHeight="1">
      <c r="B4" s="154"/>
      <c r="C4" s="154"/>
      <c r="D4" s="154"/>
      <c r="E4" s="154"/>
    </row>
    <row r="5" spans="1:7" s="153" customFormat="1" ht="16.5" customHeight="1">
      <c r="B5" s="154"/>
      <c r="C5" s="154"/>
      <c r="D5" s="154"/>
      <c r="E5" s="154"/>
    </row>
    <row r="6" spans="1:7" s="153" customFormat="1" ht="17.45" customHeight="1">
      <c r="B6" s="154"/>
      <c r="C6" s="154"/>
      <c r="D6" s="154"/>
      <c r="E6" s="154"/>
    </row>
    <row r="7" spans="1:7" s="153" customFormat="1" ht="16.5" customHeight="1">
      <c r="B7" s="154"/>
      <c r="C7" s="154"/>
      <c r="D7" s="154"/>
      <c r="E7" s="154"/>
    </row>
    <row r="8" spans="1:7" s="153" customFormat="1" ht="17.45" customHeight="1">
      <c r="B8" s="154"/>
      <c r="C8" s="154"/>
      <c r="D8" s="154"/>
      <c r="E8" s="154"/>
    </row>
    <row r="9" spans="1:7" s="153" customFormat="1" ht="40.9" customHeight="1">
      <c r="B9" s="154"/>
      <c r="C9" s="154"/>
      <c r="D9" s="154"/>
      <c r="E9" s="154"/>
    </row>
    <row r="10" spans="1:7" s="153" customFormat="1" ht="17.45" customHeight="1">
      <c r="B10" s="154"/>
      <c r="C10" s="154"/>
      <c r="D10" s="154"/>
      <c r="E10" s="154"/>
    </row>
    <row r="11" spans="1:7" s="153" customFormat="1" ht="37.15" customHeight="1">
      <c r="A11" s="281" t="s">
        <v>165</v>
      </c>
      <c r="B11" s="281"/>
      <c r="C11" s="281"/>
      <c r="D11" s="281"/>
      <c r="E11" s="281"/>
      <c r="F11" s="281"/>
    </row>
    <row r="12" spans="1:7">
      <c r="A12" s="179"/>
      <c r="B12" s="191"/>
      <c r="C12" s="191"/>
      <c r="D12" s="191"/>
      <c r="E12" s="191"/>
      <c r="F12" s="180"/>
      <c r="G12" s="180"/>
    </row>
    <row r="13" spans="1:7">
      <c r="A13" s="181"/>
      <c r="B13" s="191"/>
      <c r="C13" s="191"/>
      <c r="D13" s="191"/>
      <c r="E13" s="191"/>
      <c r="F13" s="180"/>
      <c r="G13" s="180"/>
    </row>
    <row r="14" spans="1:7">
      <c r="A14" s="284" t="s">
        <v>154</v>
      </c>
      <c r="B14" s="284" t="s">
        <v>155</v>
      </c>
      <c r="C14" s="284"/>
      <c r="D14" s="284"/>
      <c r="E14" s="284"/>
      <c r="F14" s="284" t="s">
        <v>156</v>
      </c>
      <c r="G14" s="180"/>
    </row>
    <row r="15" spans="1:7" ht="25.5">
      <c r="A15" s="284"/>
      <c r="B15" s="183" t="s">
        <v>157</v>
      </c>
      <c r="C15" s="183" t="s">
        <v>158</v>
      </c>
      <c r="D15" s="183" t="s">
        <v>159</v>
      </c>
      <c r="E15" s="183" t="s">
        <v>160</v>
      </c>
      <c r="F15" s="284"/>
      <c r="G15" s="179"/>
    </row>
    <row r="16" spans="1:7">
      <c r="A16" s="184">
        <v>1</v>
      </c>
      <c r="B16" s="184">
        <v>2</v>
      </c>
      <c r="C16" s="184">
        <v>3</v>
      </c>
      <c r="D16" s="184">
        <v>4</v>
      </c>
      <c r="E16" s="184">
        <v>5</v>
      </c>
      <c r="F16" s="184">
        <v>6</v>
      </c>
      <c r="G16" s="185"/>
    </row>
    <row r="17" spans="1:7">
      <c r="A17" s="189" t="s">
        <v>571</v>
      </c>
      <c r="B17" s="193">
        <v>1</v>
      </c>
      <c r="C17" s="193">
        <v>0</v>
      </c>
      <c r="D17" s="194" t="s">
        <v>572</v>
      </c>
      <c r="E17" s="195" t="s">
        <v>572</v>
      </c>
      <c r="F17" s="190">
        <v>52185.5</v>
      </c>
      <c r="G17" s="186"/>
    </row>
    <row r="18" spans="1:7" ht="30">
      <c r="A18" s="189" t="s">
        <v>573</v>
      </c>
      <c r="B18" s="193">
        <v>1</v>
      </c>
      <c r="C18" s="193">
        <v>2</v>
      </c>
      <c r="D18" s="194" t="s">
        <v>572</v>
      </c>
      <c r="E18" s="195" t="s">
        <v>572</v>
      </c>
      <c r="F18" s="190">
        <v>1202.5</v>
      </c>
      <c r="G18" s="186"/>
    </row>
    <row r="19" spans="1:7" ht="30">
      <c r="A19" s="189" t="s">
        <v>574</v>
      </c>
      <c r="B19" s="193">
        <v>1</v>
      </c>
      <c r="C19" s="193">
        <v>2</v>
      </c>
      <c r="D19" s="194" t="s">
        <v>575</v>
      </c>
      <c r="E19" s="195" t="s">
        <v>572</v>
      </c>
      <c r="F19" s="190">
        <v>1202.5</v>
      </c>
      <c r="G19" s="186"/>
    </row>
    <row r="20" spans="1:7" ht="30">
      <c r="A20" s="189" t="s">
        <v>576</v>
      </c>
      <c r="B20" s="193">
        <v>1</v>
      </c>
      <c r="C20" s="193">
        <v>2</v>
      </c>
      <c r="D20" s="194" t="s">
        <v>577</v>
      </c>
      <c r="E20" s="195" t="s">
        <v>572</v>
      </c>
      <c r="F20" s="190">
        <v>250</v>
      </c>
      <c r="G20" s="186"/>
    </row>
    <row r="21" spans="1:7" ht="60">
      <c r="A21" s="189" t="s">
        <v>578</v>
      </c>
      <c r="B21" s="193">
        <v>1</v>
      </c>
      <c r="C21" s="193">
        <v>2</v>
      </c>
      <c r="D21" s="194" t="s">
        <v>577</v>
      </c>
      <c r="E21" s="195" t="s">
        <v>579</v>
      </c>
      <c r="F21" s="190">
        <v>250</v>
      </c>
      <c r="G21" s="186"/>
    </row>
    <row r="22" spans="1:7">
      <c r="A22" s="189" t="s">
        <v>580</v>
      </c>
      <c r="B22" s="193">
        <v>1</v>
      </c>
      <c r="C22" s="193">
        <v>2</v>
      </c>
      <c r="D22" s="194" t="s">
        <v>581</v>
      </c>
      <c r="E22" s="195" t="s">
        <v>572</v>
      </c>
      <c r="F22" s="190">
        <v>952.5</v>
      </c>
      <c r="G22" s="186"/>
    </row>
    <row r="23" spans="1:7" ht="60">
      <c r="A23" s="189" t="s">
        <v>578</v>
      </c>
      <c r="B23" s="193">
        <v>1</v>
      </c>
      <c r="C23" s="193">
        <v>2</v>
      </c>
      <c r="D23" s="194" t="s">
        <v>581</v>
      </c>
      <c r="E23" s="195" t="s">
        <v>579</v>
      </c>
      <c r="F23" s="190">
        <v>952.5</v>
      </c>
      <c r="G23" s="186"/>
    </row>
    <row r="24" spans="1:7" ht="45">
      <c r="A24" s="189" t="s">
        <v>582</v>
      </c>
      <c r="B24" s="193">
        <v>1</v>
      </c>
      <c r="C24" s="193">
        <v>3</v>
      </c>
      <c r="D24" s="194" t="s">
        <v>572</v>
      </c>
      <c r="E24" s="195" t="s">
        <v>572</v>
      </c>
      <c r="F24" s="190">
        <v>716.9</v>
      </c>
      <c r="G24" s="186"/>
    </row>
    <row r="25" spans="1:7" ht="30">
      <c r="A25" s="189" t="s">
        <v>574</v>
      </c>
      <c r="B25" s="193">
        <v>1</v>
      </c>
      <c r="C25" s="193">
        <v>3</v>
      </c>
      <c r="D25" s="194" t="s">
        <v>575</v>
      </c>
      <c r="E25" s="195" t="s">
        <v>572</v>
      </c>
      <c r="F25" s="190">
        <v>716.9</v>
      </c>
      <c r="G25" s="186"/>
    </row>
    <row r="26" spans="1:7" ht="30">
      <c r="A26" s="189" t="s">
        <v>576</v>
      </c>
      <c r="B26" s="193">
        <v>1</v>
      </c>
      <c r="C26" s="193">
        <v>3</v>
      </c>
      <c r="D26" s="194" t="s">
        <v>583</v>
      </c>
      <c r="E26" s="195" t="s">
        <v>572</v>
      </c>
      <c r="F26" s="190">
        <v>45</v>
      </c>
      <c r="G26" s="186"/>
    </row>
    <row r="27" spans="1:7" ht="60">
      <c r="A27" s="189" t="s">
        <v>578</v>
      </c>
      <c r="B27" s="193">
        <v>1</v>
      </c>
      <c r="C27" s="193">
        <v>3</v>
      </c>
      <c r="D27" s="194" t="s">
        <v>583</v>
      </c>
      <c r="E27" s="195" t="s">
        <v>579</v>
      </c>
      <c r="F27" s="190">
        <v>45</v>
      </c>
      <c r="G27" s="186"/>
    </row>
    <row r="28" spans="1:7">
      <c r="A28" s="189" t="s">
        <v>580</v>
      </c>
      <c r="B28" s="193">
        <v>1</v>
      </c>
      <c r="C28" s="193">
        <v>3</v>
      </c>
      <c r="D28" s="194" t="s">
        <v>584</v>
      </c>
      <c r="E28" s="195" t="s">
        <v>572</v>
      </c>
      <c r="F28" s="190">
        <v>156.9</v>
      </c>
      <c r="G28" s="186"/>
    </row>
    <row r="29" spans="1:7" ht="60">
      <c r="A29" s="189" t="s">
        <v>578</v>
      </c>
      <c r="B29" s="193">
        <v>1</v>
      </c>
      <c r="C29" s="193">
        <v>3</v>
      </c>
      <c r="D29" s="194" t="s">
        <v>584</v>
      </c>
      <c r="E29" s="195" t="s">
        <v>579</v>
      </c>
      <c r="F29" s="190">
        <v>145</v>
      </c>
      <c r="G29" s="186"/>
    </row>
    <row r="30" spans="1:7" ht="30">
      <c r="A30" s="189" t="s">
        <v>585</v>
      </c>
      <c r="B30" s="193">
        <v>1</v>
      </c>
      <c r="C30" s="193">
        <v>3</v>
      </c>
      <c r="D30" s="194" t="s">
        <v>584</v>
      </c>
      <c r="E30" s="195" t="s">
        <v>586</v>
      </c>
      <c r="F30" s="190">
        <v>11.9</v>
      </c>
      <c r="G30" s="186"/>
    </row>
    <row r="31" spans="1:7" ht="30">
      <c r="A31" s="189" t="s">
        <v>576</v>
      </c>
      <c r="B31" s="193">
        <v>1</v>
      </c>
      <c r="C31" s="193">
        <v>3</v>
      </c>
      <c r="D31" s="194" t="s">
        <v>587</v>
      </c>
      <c r="E31" s="195" t="s">
        <v>572</v>
      </c>
      <c r="F31" s="190">
        <v>120</v>
      </c>
      <c r="G31" s="186"/>
    </row>
    <row r="32" spans="1:7" ht="60">
      <c r="A32" s="189" t="s">
        <v>578</v>
      </c>
      <c r="B32" s="193">
        <v>1</v>
      </c>
      <c r="C32" s="193">
        <v>3</v>
      </c>
      <c r="D32" s="194" t="s">
        <v>587</v>
      </c>
      <c r="E32" s="195" t="s">
        <v>579</v>
      </c>
      <c r="F32" s="190">
        <v>120</v>
      </c>
      <c r="G32" s="186"/>
    </row>
    <row r="33" spans="1:7">
      <c r="A33" s="189" t="s">
        <v>580</v>
      </c>
      <c r="B33" s="193">
        <v>1</v>
      </c>
      <c r="C33" s="193">
        <v>3</v>
      </c>
      <c r="D33" s="194" t="s">
        <v>588</v>
      </c>
      <c r="E33" s="195" t="s">
        <v>572</v>
      </c>
      <c r="F33" s="190">
        <v>395</v>
      </c>
      <c r="G33" s="186"/>
    </row>
    <row r="34" spans="1:7" ht="60">
      <c r="A34" s="189" t="s">
        <v>578</v>
      </c>
      <c r="B34" s="193">
        <v>1</v>
      </c>
      <c r="C34" s="193">
        <v>3</v>
      </c>
      <c r="D34" s="194" t="s">
        <v>588</v>
      </c>
      <c r="E34" s="195" t="s">
        <v>579</v>
      </c>
      <c r="F34" s="190">
        <v>395</v>
      </c>
      <c r="G34" s="186"/>
    </row>
    <row r="35" spans="1:7" ht="45">
      <c r="A35" s="189" t="s">
        <v>589</v>
      </c>
      <c r="B35" s="193">
        <v>1</v>
      </c>
      <c r="C35" s="193">
        <v>4</v>
      </c>
      <c r="D35" s="194" t="s">
        <v>572</v>
      </c>
      <c r="E35" s="195" t="s">
        <v>572</v>
      </c>
      <c r="F35" s="190">
        <v>15310.5</v>
      </c>
      <c r="G35" s="186"/>
    </row>
    <row r="36" spans="1:7" ht="30">
      <c r="A36" s="189" t="s">
        <v>574</v>
      </c>
      <c r="B36" s="193">
        <v>1</v>
      </c>
      <c r="C36" s="193">
        <v>4</v>
      </c>
      <c r="D36" s="194" t="s">
        <v>575</v>
      </c>
      <c r="E36" s="195" t="s">
        <v>572</v>
      </c>
      <c r="F36" s="190">
        <v>15308.8</v>
      </c>
      <c r="G36" s="186"/>
    </row>
    <row r="37" spans="1:7" ht="30">
      <c r="A37" s="189" t="s">
        <v>576</v>
      </c>
      <c r="B37" s="193">
        <v>1</v>
      </c>
      <c r="C37" s="193">
        <v>4</v>
      </c>
      <c r="D37" s="194" t="s">
        <v>583</v>
      </c>
      <c r="E37" s="195" t="s">
        <v>572</v>
      </c>
      <c r="F37" s="190">
        <v>2880</v>
      </c>
      <c r="G37" s="186"/>
    </row>
    <row r="38" spans="1:7" ht="60">
      <c r="A38" s="189" t="s">
        <v>578</v>
      </c>
      <c r="B38" s="193">
        <v>1</v>
      </c>
      <c r="C38" s="193">
        <v>4</v>
      </c>
      <c r="D38" s="194" t="s">
        <v>583</v>
      </c>
      <c r="E38" s="195" t="s">
        <v>579</v>
      </c>
      <c r="F38" s="190">
        <v>2880</v>
      </c>
      <c r="G38" s="186"/>
    </row>
    <row r="39" spans="1:7">
      <c r="A39" s="189" t="s">
        <v>580</v>
      </c>
      <c r="B39" s="193">
        <v>1</v>
      </c>
      <c r="C39" s="193">
        <v>4</v>
      </c>
      <c r="D39" s="194" t="s">
        <v>584</v>
      </c>
      <c r="E39" s="195" t="s">
        <v>572</v>
      </c>
      <c r="F39" s="190">
        <v>12428.8</v>
      </c>
      <c r="G39" s="186"/>
    </row>
    <row r="40" spans="1:7" ht="60">
      <c r="A40" s="189" t="s">
        <v>578</v>
      </c>
      <c r="B40" s="193">
        <v>1</v>
      </c>
      <c r="C40" s="193">
        <v>4</v>
      </c>
      <c r="D40" s="194" t="s">
        <v>584</v>
      </c>
      <c r="E40" s="195" t="s">
        <v>579</v>
      </c>
      <c r="F40" s="190">
        <v>9960.4</v>
      </c>
      <c r="G40" s="186"/>
    </row>
    <row r="41" spans="1:7" ht="30">
      <c r="A41" s="189" t="s">
        <v>585</v>
      </c>
      <c r="B41" s="193">
        <v>1</v>
      </c>
      <c r="C41" s="193">
        <v>4</v>
      </c>
      <c r="D41" s="194" t="s">
        <v>584</v>
      </c>
      <c r="E41" s="195" t="s">
        <v>586</v>
      </c>
      <c r="F41" s="190">
        <v>2457.1999999999998</v>
      </c>
      <c r="G41" s="186"/>
    </row>
    <row r="42" spans="1:7">
      <c r="A42" s="189" t="s">
        <v>590</v>
      </c>
      <c r="B42" s="193">
        <v>1</v>
      </c>
      <c r="C42" s="193">
        <v>4</v>
      </c>
      <c r="D42" s="194" t="s">
        <v>584</v>
      </c>
      <c r="E42" s="195" t="s">
        <v>591</v>
      </c>
      <c r="F42" s="190">
        <v>11.2</v>
      </c>
      <c r="G42" s="186"/>
    </row>
    <row r="43" spans="1:7" ht="45">
      <c r="A43" s="189" t="s">
        <v>592</v>
      </c>
      <c r="B43" s="193">
        <v>1</v>
      </c>
      <c r="C43" s="193">
        <v>4</v>
      </c>
      <c r="D43" s="194" t="s">
        <v>593</v>
      </c>
      <c r="E43" s="195" t="s">
        <v>572</v>
      </c>
      <c r="F43" s="190">
        <v>1.7</v>
      </c>
      <c r="G43" s="186"/>
    </row>
    <row r="44" spans="1:7" ht="30">
      <c r="A44" s="189" t="s">
        <v>594</v>
      </c>
      <c r="B44" s="193">
        <v>1</v>
      </c>
      <c r="C44" s="193">
        <v>4</v>
      </c>
      <c r="D44" s="194" t="s">
        <v>595</v>
      </c>
      <c r="E44" s="195" t="s">
        <v>572</v>
      </c>
      <c r="F44" s="190">
        <v>1.7</v>
      </c>
      <c r="G44" s="186"/>
    </row>
    <row r="45" spans="1:7" ht="30">
      <c r="A45" s="189" t="s">
        <v>585</v>
      </c>
      <c r="B45" s="193">
        <v>1</v>
      </c>
      <c r="C45" s="193">
        <v>4</v>
      </c>
      <c r="D45" s="194" t="s">
        <v>595</v>
      </c>
      <c r="E45" s="195" t="s">
        <v>586</v>
      </c>
      <c r="F45" s="190">
        <v>1.7</v>
      </c>
      <c r="G45" s="186"/>
    </row>
    <row r="46" spans="1:7">
      <c r="A46" s="189" t="s">
        <v>596</v>
      </c>
      <c r="B46" s="193">
        <v>1</v>
      </c>
      <c r="C46" s="193">
        <v>5</v>
      </c>
      <c r="D46" s="194" t="s">
        <v>572</v>
      </c>
      <c r="E46" s="195" t="s">
        <v>572</v>
      </c>
      <c r="F46" s="190">
        <v>8.4</v>
      </c>
      <c r="G46" s="186"/>
    </row>
    <row r="47" spans="1:7">
      <c r="A47" s="189" t="s">
        <v>597</v>
      </c>
      <c r="B47" s="193">
        <v>1</v>
      </c>
      <c r="C47" s="193">
        <v>5</v>
      </c>
      <c r="D47" s="194" t="s">
        <v>598</v>
      </c>
      <c r="E47" s="195" t="s">
        <v>572</v>
      </c>
      <c r="F47" s="190">
        <v>8.4</v>
      </c>
      <c r="G47" s="186"/>
    </row>
    <row r="48" spans="1:7" ht="45">
      <c r="A48" s="189" t="s">
        <v>599</v>
      </c>
      <c r="B48" s="193">
        <v>1</v>
      </c>
      <c r="C48" s="193">
        <v>5</v>
      </c>
      <c r="D48" s="194" t="s">
        <v>600</v>
      </c>
      <c r="E48" s="195" t="s">
        <v>572</v>
      </c>
      <c r="F48" s="190">
        <v>8.4</v>
      </c>
      <c r="G48" s="186"/>
    </row>
    <row r="49" spans="1:7" ht="30">
      <c r="A49" s="189" t="s">
        <v>585</v>
      </c>
      <c r="B49" s="193">
        <v>1</v>
      </c>
      <c r="C49" s="193">
        <v>5</v>
      </c>
      <c r="D49" s="194" t="s">
        <v>600</v>
      </c>
      <c r="E49" s="195" t="s">
        <v>586</v>
      </c>
      <c r="F49" s="190">
        <v>8.4</v>
      </c>
      <c r="G49" s="186"/>
    </row>
    <row r="50" spans="1:7" ht="45">
      <c r="A50" s="189" t="s">
        <v>601</v>
      </c>
      <c r="B50" s="193">
        <v>1</v>
      </c>
      <c r="C50" s="193">
        <v>6</v>
      </c>
      <c r="D50" s="194" t="s">
        <v>572</v>
      </c>
      <c r="E50" s="195" t="s">
        <v>572</v>
      </c>
      <c r="F50" s="190">
        <v>6845.1</v>
      </c>
      <c r="G50" s="186"/>
    </row>
    <row r="51" spans="1:7" ht="30">
      <c r="A51" s="189" t="s">
        <v>574</v>
      </c>
      <c r="B51" s="193">
        <v>1</v>
      </c>
      <c r="C51" s="193">
        <v>6</v>
      </c>
      <c r="D51" s="194" t="s">
        <v>575</v>
      </c>
      <c r="E51" s="195" t="s">
        <v>572</v>
      </c>
      <c r="F51" s="190">
        <v>6835.2</v>
      </c>
      <c r="G51" s="186"/>
    </row>
    <row r="52" spans="1:7" ht="30">
      <c r="A52" s="189" t="s">
        <v>576</v>
      </c>
      <c r="B52" s="193">
        <v>1</v>
      </c>
      <c r="C52" s="193">
        <v>6</v>
      </c>
      <c r="D52" s="194" t="s">
        <v>583</v>
      </c>
      <c r="E52" s="195" t="s">
        <v>572</v>
      </c>
      <c r="F52" s="190">
        <v>1150.0999999999999</v>
      </c>
      <c r="G52" s="186"/>
    </row>
    <row r="53" spans="1:7" ht="60">
      <c r="A53" s="189" t="s">
        <v>578</v>
      </c>
      <c r="B53" s="193">
        <v>1</v>
      </c>
      <c r="C53" s="193">
        <v>6</v>
      </c>
      <c r="D53" s="194" t="s">
        <v>583</v>
      </c>
      <c r="E53" s="195" t="s">
        <v>579</v>
      </c>
      <c r="F53" s="190">
        <v>1150.0999999999999</v>
      </c>
      <c r="G53" s="186"/>
    </row>
    <row r="54" spans="1:7">
      <c r="A54" s="189" t="s">
        <v>580</v>
      </c>
      <c r="B54" s="193">
        <v>1</v>
      </c>
      <c r="C54" s="193">
        <v>6</v>
      </c>
      <c r="D54" s="194" t="s">
        <v>584</v>
      </c>
      <c r="E54" s="195" t="s">
        <v>572</v>
      </c>
      <c r="F54" s="190">
        <v>5113.1000000000004</v>
      </c>
      <c r="G54" s="186"/>
    </row>
    <row r="55" spans="1:7" ht="60">
      <c r="A55" s="189" t="s">
        <v>578</v>
      </c>
      <c r="B55" s="193">
        <v>1</v>
      </c>
      <c r="C55" s="193">
        <v>6</v>
      </c>
      <c r="D55" s="194" t="s">
        <v>584</v>
      </c>
      <c r="E55" s="195" t="s">
        <v>579</v>
      </c>
      <c r="F55" s="190">
        <v>3773.2</v>
      </c>
      <c r="G55" s="186"/>
    </row>
    <row r="56" spans="1:7" ht="30">
      <c r="A56" s="189" t="s">
        <v>585</v>
      </c>
      <c r="B56" s="193">
        <v>1</v>
      </c>
      <c r="C56" s="193">
        <v>6</v>
      </c>
      <c r="D56" s="194" t="s">
        <v>584</v>
      </c>
      <c r="E56" s="195" t="s">
        <v>586</v>
      </c>
      <c r="F56" s="190">
        <v>1339.7</v>
      </c>
      <c r="G56" s="186"/>
    </row>
    <row r="57" spans="1:7">
      <c r="A57" s="189" t="s">
        <v>590</v>
      </c>
      <c r="B57" s="193">
        <v>1</v>
      </c>
      <c r="C57" s="193">
        <v>6</v>
      </c>
      <c r="D57" s="194" t="s">
        <v>584</v>
      </c>
      <c r="E57" s="195" t="s">
        <v>591</v>
      </c>
      <c r="F57" s="190">
        <v>0.2</v>
      </c>
      <c r="G57" s="186"/>
    </row>
    <row r="58" spans="1:7" ht="30">
      <c r="A58" s="189" t="s">
        <v>576</v>
      </c>
      <c r="B58" s="193">
        <v>1</v>
      </c>
      <c r="C58" s="193">
        <v>6</v>
      </c>
      <c r="D58" s="194" t="s">
        <v>602</v>
      </c>
      <c r="E58" s="195" t="s">
        <v>572</v>
      </c>
      <c r="F58" s="190">
        <v>132</v>
      </c>
      <c r="G58" s="186"/>
    </row>
    <row r="59" spans="1:7" ht="60">
      <c r="A59" s="189" t="s">
        <v>578</v>
      </c>
      <c r="B59" s="193">
        <v>1</v>
      </c>
      <c r="C59" s="193">
        <v>6</v>
      </c>
      <c r="D59" s="194" t="s">
        <v>602</v>
      </c>
      <c r="E59" s="195" t="s">
        <v>579</v>
      </c>
      <c r="F59" s="190">
        <v>132</v>
      </c>
      <c r="G59" s="186"/>
    </row>
    <row r="60" spans="1:7">
      <c r="A60" s="189" t="s">
        <v>580</v>
      </c>
      <c r="B60" s="193">
        <v>1</v>
      </c>
      <c r="C60" s="193">
        <v>6</v>
      </c>
      <c r="D60" s="194" t="s">
        <v>603</v>
      </c>
      <c r="E60" s="195" t="s">
        <v>572</v>
      </c>
      <c r="F60" s="190">
        <v>440</v>
      </c>
      <c r="G60" s="186"/>
    </row>
    <row r="61" spans="1:7" ht="60">
      <c r="A61" s="189" t="s">
        <v>578</v>
      </c>
      <c r="B61" s="193">
        <v>1</v>
      </c>
      <c r="C61" s="193">
        <v>6</v>
      </c>
      <c r="D61" s="194" t="s">
        <v>603</v>
      </c>
      <c r="E61" s="195" t="s">
        <v>579</v>
      </c>
      <c r="F61" s="190">
        <v>440</v>
      </c>
      <c r="G61" s="186"/>
    </row>
    <row r="62" spans="1:7" ht="45">
      <c r="A62" s="189" t="s">
        <v>518</v>
      </c>
      <c r="B62" s="193">
        <v>1</v>
      </c>
      <c r="C62" s="193">
        <v>6</v>
      </c>
      <c r="D62" s="194" t="s">
        <v>604</v>
      </c>
      <c r="E62" s="195" t="s">
        <v>572</v>
      </c>
      <c r="F62" s="190">
        <v>9.9</v>
      </c>
      <c r="G62" s="186"/>
    </row>
    <row r="63" spans="1:7" ht="30">
      <c r="A63" s="189" t="s">
        <v>594</v>
      </c>
      <c r="B63" s="193">
        <v>1</v>
      </c>
      <c r="C63" s="193">
        <v>6</v>
      </c>
      <c r="D63" s="194" t="s">
        <v>605</v>
      </c>
      <c r="E63" s="195" t="s">
        <v>572</v>
      </c>
      <c r="F63" s="190">
        <v>9.9</v>
      </c>
      <c r="G63" s="186"/>
    </row>
    <row r="64" spans="1:7" ht="30">
      <c r="A64" s="189" t="s">
        <v>585</v>
      </c>
      <c r="B64" s="193">
        <v>1</v>
      </c>
      <c r="C64" s="193">
        <v>6</v>
      </c>
      <c r="D64" s="194" t="s">
        <v>605</v>
      </c>
      <c r="E64" s="195" t="s">
        <v>586</v>
      </c>
      <c r="F64" s="190">
        <v>9.9</v>
      </c>
      <c r="G64" s="186"/>
    </row>
    <row r="65" spans="1:7">
      <c r="A65" s="189" t="s">
        <v>606</v>
      </c>
      <c r="B65" s="193">
        <v>1</v>
      </c>
      <c r="C65" s="193">
        <v>7</v>
      </c>
      <c r="D65" s="194" t="s">
        <v>572</v>
      </c>
      <c r="E65" s="195" t="s">
        <v>572</v>
      </c>
      <c r="F65" s="190">
        <v>2300</v>
      </c>
      <c r="G65" s="186"/>
    </row>
    <row r="66" spans="1:7">
      <c r="A66" s="189" t="s">
        <v>607</v>
      </c>
      <c r="B66" s="193">
        <v>1</v>
      </c>
      <c r="C66" s="193">
        <v>7</v>
      </c>
      <c r="D66" s="194" t="s">
        <v>608</v>
      </c>
      <c r="E66" s="195" t="s">
        <v>572</v>
      </c>
      <c r="F66" s="190">
        <v>2300</v>
      </c>
      <c r="G66" s="186"/>
    </row>
    <row r="67" spans="1:7">
      <c r="A67" s="189" t="s">
        <v>609</v>
      </c>
      <c r="B67" s="193">
        <v>1</v>
      </c>
      <c r="C67" s="193">
        <v>7</v>
      </c>
      <c r="D67" s="194" t="s">
        <v>610</v>
      </c>
      <c r="E67" s="195" t="s">
        <v>572</v>
      </c>
      <c r="F67" s="190">
        <v>2300</v>
      </c>
      <c r="G67" s="186"/>
    </row>
    <row r="68" spans="1:7">
      <c r="A68" s="189" t="s">
        <v>590</v>
      </c>
      <c r="B68" s="193">
        <v>1</v>
      </c>
      <c r="C68" s="193">
        <v>7</v>
      </c>
      <c r="D68" s="194" t="s">
        <v>610</v>
      </c>
      <c r="E68" s="195" t="s">
        <v>591</v>
      </c>
      <c r="F68" s="190">
        <v>2300</v>
      </c>
      <c r="G68" s="186"/>
    </row>
    <row r="69" spans="1:7">
      <c r="A69" s="189" t="s">
        <v>611</v>
      </c>
      <c r="B69" s="193">
        <v>1</v>
      </c>
      <c r="C69" s="193">
        <v>11</v>
      </c>
      <c r="D69" s="194" t="s">
        <v>572</v>
      </c>
      <c r="E69" s="195" t="s">
        <v>572</v>
      </c>
      <c r="F69" s="190">
        <v>300</v>
      </c>
      <c r="G69" s="186"/>
    </row>
    <row r="70" spans="1:7">
      <c r="A70" s="189" t="s">
        <v>611</v>
      </c>
      <c r="B70" s="193">
        <v>1</v>
      </c>
      <c r="C70" s="193">
        <v>11</v>
      </c>
      <c r="D70" s="194" t="s">
        <v>612</v>
      </c>
      <c r="E70" s="195" t="s">
        <v>572</v>
      </c>
      <c r="F70" s="190">
        <v>300</v>
      </c>
      <c r="G70" s="186"/>
    </row>
    <row r="71" spans="1:7" ht="30">
      <c r="A71" s="189" t="s">
        <v>613</v>
      </c>
      <c r="B71" s="193">
        <v>1</v>
      </c>
      <c r="C71" s="193">
        <v>11</v>
      </c>
      <c r="D71" s="194" t="s">
        <v>614</v>
      </c>
      <c r="E71" s="195" t="s">
        <v>572</v>
      </c>
      <c r="F71" s="190">
        <v>300</v>
      </c>
      <c r="G71" s="186"/>
    </row>
    <row r="72" spans="1:7">
      <c r="A72" s="189" t="s">
        <v>590</v>
      </c>
      <c r="B72" s="193">
        <v>1</v>
      </c>
      <c r="C72" s="193">
        <v>11</v>
      </c>
      <c r="D72" s="194" t="s">
        <v>614</v>
      </c>
      <c r="E72" s="195" t="s">
        <v>591</v>
      </c>
      <c r="F72" s="190">
        <v>300</v>
      </c>
      <c r="G72" s="186"/>
    </row>
    <row r="73" spans="1:7">
      <c r="A73" s="189" t="s">
        <v>615</v>
      </c>
      <c r="B73" s="193">
        <v>1</v>
      </c>
      <c r="C73" s="193">
        <v>13</v>
      </c>
      <c r="D73" s="194" t="s">
        <v>572</v>
      </c>
      <c r="E73" s="195" t="s">
        <v>572</v>
      </c>
      <c r="F73" s="190">
        <v>25502.1</v>
      </c>
      <c r="G73" s="186"/>
    </row>
    <row r="74" spans="1:7">
      <c r="A74" s="189" t="s">
        <v>597</v>
      </c>
      <c r="B74" s="193">
        <v>1</v>
      </c>
      <c r="C74" s="193">
        <v>13</v>
      </c>
      <c r="D74" s="194" t="s">
        <v>598</v>
      </c>
      <c r="E74" s="195" t="s">
        <v>572</v>
      </c>
      <c r="F74" s="190">
        <v>1141.2</v>
      </c>
      <c r="G74" s="186"/>
    </row>
    <row r="75" spans="1:7" ht="30">
      <c r="A75" s="189" t="s">
        <v>616</v>
      </c>
      <c r="B75" s="193">
        <v>1</v>
      </c>
      <c r="C75" s="193">
        <v>13</v>
      </c>
      <c r="D75" s="194" t="s">
        <v>617</v>
      </c>
      <c r="E75" s="195" t="s">
        <v>572</v>
      </c>
      <c r="F75" s="190">
        <v>1141.2</v>
      </c>
      <c r="G75" s="186"/>
    </row>
    <row r="76" spans="1:7" ht="30">
      <c r="A76" s="189" t="s">
        <v>585</v>
      </c>
      <c r="B76" s="193">
        <v>1</v>
      </c>
      <c r="C76" s="193">
        <v>13</v>
      </c>
      <c r="D76" s="194" t="s">
        <v>617</v>
      </c>
      <c r="E76" s="195" t="s">
        <v>586</v>
      </c>
      <c r="F76" s="190">
        <v>1141.2</v>
      </c>
      <c r="G76" s="186"/>
    </row>
    <row r="77" spans="1:7" ht="30">
      <c r="A77" s="189" t="s">
        <v>574</v>
      </c>
      <c r="B77" s="193">
        <v>1</v>
      </c>
      <c r="C77" s="193">
        <v>13</v>
      </c>
      <c r="D77" s="194" t="s">
        <v>575</v>
      </c>
      <c r="E77" s="195" t="s">
        <v>572</v>
      </c>
      <c r="F77" s="190">
        <v>4589.2</v>
      </c>
      <c r="G77" s="186"/>
    </row>
    <row r="78" spans="1:7" ht="60">
      <c r="A78" s="189" t="s">
        <v>618</v>
      </c>
      <c r="B78" s="193">
        <v>1</v>
      </c>
      <c r="C78" s="193">
        <v>13</v>
      </c>
      <c r="D78" s="194" t="s">
        <v>619</v>
      </c>
      <c r="E78" s="195" t="s">
        <v>572</v>
      </c>
      <c r="F78" s="190">
        <v>1177</v>
      </c>
      <c r="G78" s="186"/>
    </row>
    <row r="79" spans="1:7" ht="60">
      <c r="A79" s="189" t="s">
        <v>578</v>
      </c>
      <c r="B79" s="193">
        <v>1</v>
      </c>
      <c r="C79" s="193">
        <v>13</v>
      </c>
      <c r="D79" s="194" t="s">
        <v>619</v>
      </c>
      <c r="E79" s="195" t="s">
        <v>579</v>
      </c>
      <c r="F79" s="190">
        <v>962.5</v>
      </c>
      <c r="G79" s="186"/>
    </row>
    <row r="80" spans="1:7" ht="30">
      <c r="A80" s="189" t="s">
        <v>585</v>
      </c>
      <c r="B80" s="193">
        <v>1</v>
      </c>
      <c r="C80" s="193">
        <v>13</v>
      </c>
      <c r="D80" s="194" t="s">
        <v>619</v>
      </c>
      <c r="E80" s="195" t="s">
        <v>586</v>
      </c>
      <c r="F80" s="190">
        <v>214.5</v>
      </c>
      <c r="G80" s="186"/>
    </row>
    <row r="81" spans="1:7" ht="30">
      <c r="A81" s="189" t="s">
        <v>620</v>
      </c>
      <c r="B81" s="193">
        <v>1</v>
      </c>
      <c r="C81" s="193">
        <v>13</v>
      </c>
      <c r="D81" s="194" t="s">
        <v>621</v>
      </c>
      <c r="E81" s="195" t="s">
        <v>572</v>
      </c>
      <c r="F81" s="190">
        <v>605.20000000000005</v>
      </c>
      <c r="G81" s="186"/>
    </row>
    <row r="82" spans="1:7" ht="60">
      <c r="A82" s="189" t="s">
        <v>578</v>
      </c>
      <c r="B82" s="193">
        <v>1</v>
      </c>
      <c r="C82" s="193">
        <v>13</v>
      </c>
      <c r="D82" s="194" t="s">
        <v>621</v>
      </c>
      <c r="E82" s="195" t="s">
        <v>579</v>
      </c>
      <c r="F82" s="190">
        <v>565.29999999999995</v>
      </c>
      <c r="G82" s="186"/>
    </row>
    <row r="83" spans="1:7" ht="30">
      <c r="A83" s="189" t="s">
        <v>585</v>
      </c>
      <c r="B83" s="193">
        <v>1</v>
      </c>
      <c r="C83" s="193">
        <v>13</v>
      </c>
      <c r="D83" s="194" t="s">
        <v>621</v>
      </c>
      <c r="E83" s="195" t="s">
        <v>586</v>
      </c>
      <c r="F83" s="190">
        <v>39.9</v>
      </c>
      <c r="G83" s="186"/>
    </row>
    <row r="84" spans="1:7" ht="45">
      <c r="A84" s="189" t="s">
        <v>622</v>
      </c>
      <c r="B84" s="193">
        <v>1</v>
      </c>
      <c r="C84" s="193">
        <v>13</v>
      </c>
      <c r="D84" s="194" t="s">
        <v>623</v>
      </c>
      <c r="E84" s="195" t="s">
        <v>572</v>
      </c>
      <c r="F84" s="190">
        <v>439.8</v>
      </c>
      <c r="G84" s="186"/>
    </row>
    <row r="85" spans="1:7" ht="60">
      <c r="A85" s="189" t="s">
        <v>578</v>
      </c>
      <c r="B85" s="193">
        <v>1</v>
      </c>
      <c r="C85" s="193">
        <v>13</v>
      </c>
      <c r="D85" s="194" t="s">
        <v>623</v>
      </c>
      <c r="E85" s="195" t="s">
        <v>579</v>
      </c>
      <c r="F85" s="190">
        <v>382.4</v>
      </c>
      <c r="G85" s="186"/>
    </row>
    <row r="86" spans="1:7" ht="30">
      <c r="A86" s="189" t="s">
        <v>585</v>
      </c>
      <c r="B86" s="193">
        <v>1</v>
      </c>
      <c r="C86" s="193">
        <v>13</v>
      </c>
      <c r="D86" s="194" t="s">
        <v>623</v>
      </c>
      <c r="E86" s="195" t="s">
        <v>586</v>
      </c>
      <c r="F86" s="190">
        <v>57.4</v>
      </c>
      <c r="G86" s="186"/>
    </row>
    <row r="87" spans="1:7" ht="45">
      <c r="A87" s="189" t="s">
        <v>624</v>
      </c>
      <c r="B87" s="193">
        <v>1</v>
      </c>
      <c r="C87" s="193">
        <v>13</v>
      </c>
      <c r="D87" s="194" t="s">
        <v>625</v>
      </c>
      <c r="E87" s="195" t="s">
        <v>572</v>
      </c>
      <c r="F87" s="190">
        <v>605.20000000000005</v>
      </c>
      <c r="G87" s="186"/>
    </row>
    <row r="88" spans="1:7" ht="60">
      <c r="A88" s="189" t="s">
        <v>578</v>
      </c>
      <c r="B88" s="193">
        <v>1</v>
      </c>
      <c r="C88" s="193">
        <v>13</v>
      </c>
      <c r="D88" s="194" t="s">
        <v>625</v>
      </c>
      <c r="E88" s="195" t="s">
        <v>579</v>
      </c>
      <c r="F88" s="190">
        <v>554.20000000000005</v>
      </c>
      <c r="G88" s="186"/>
    </row>
    <row r="89" spans="1:7" ht="30">
      <c r="A89" s="189" t="s">
        <v>585</v>
      </c>
      <c r="B89" s="193">
        <v>1</v>
      </c>
      <c r="C89" s="193">
        <v>13</v>
      </c>
      <c r="D89" s="194" t="s">
        <v>625</v>
      </c>
      <c r="E89" s="195" t="s">
        <v>586</v>
      </c>
      <c r="F89" s="190">
        <v>51</v>
      </c>
      <c r="G89" s="186"/>
    </row>
    <row r="90" spans="1:7" ht="75">
      <c r="A90" s="189" t="s">
        <v>626</v>
      </c>
      <c r="B90" s="193">
        <v>1</v>
      </c>
      <c r="C90" s="193">
        <v>13</v>
      </c>
      <c r="D90" s="194" t="s">
        <v>627</v>
      </c>
      <c r="E90" s="195" t="s">
        <v>572</v>
      </c>
      <c r="F90" s="190">
        <v>0.7</v>
      </c>
      <c r="G90" s="186"/>
    </row>
    <row r="91" spans="1:7" ht="30">
      <c r="A91" s="189" t="s">
        <v>585</v>
      </c>
      <c r="B91" s="193">
        <v>1</v>
      </c>
      <c r="C91" s="193">
        <v>13</v>
      </c>
      <c r="D91" s="194" t="s">
        <v>627</v>
      </c>
      <c r="E91" s="195" t="s">
        <v>586</v>
      </c>
      <c r="F91" s="190">
        <v>0.7</v>
      </c>
      <c r="G91" s="186"/>
    </row>
    <row r="92" spans="1:7" ht="30">
      <c r="A92" s="189" t="s">
        <v>576</v>
      </c>
      <c r="B92" s="193">
        <v>1</v>
      </c>
      <c r="C92" s="193">
        <v>13</v>
      </c>
      <c r="D92" s="194" t="s">
        <v>583</v>
      </c>
      <c r="E92" s="195" t="s">
        <v>572</v>
      </c>
      <c r="F92" s="190">
        <v>395</v>
      </c>
      <c r="G92" s="186"/>
    </row>
    <row r="93" spans="1:7" ht="60">
      <c r="A93" s="189" t="s">
        <v>578</v>
      </c>
      <c r="B93" s="193">
        <v>1</v>
      </c>
      <c r="C93" s="193">
        <v>13</v>
      </c>
      <c r="D93" s="194" t="s">
        <v>583</v>
      </c>
      <c r="E93" s="195" t="s">
        <v>579</v>
      </c>
      <c r="F93" s="190">
        <v>395</v>
      </c>
      <c r="G93" s="186"/>
    </row>
    <row r="94" spans="1:7">
      <c r="A94" s="189" t="s">
        <v>580</v>
      </c>
      <c r="B94" s="193">
        <v>1</v>
      </c>
      <c r="C94" s="193">
        <v>13</v>
      </c>
      <c r="D94" s="194" t="s">
        <v>584</v>
      </c>
      <c r="E94" s="195" t="s">
        <v>572</v>
      </c>
      <c r="F94" s="190">
        <v>1366.3</v>
      </c>
      <c r="G94" s="186"/>
    </row>
    <row r="95" spans="1:7" ht="60">
      <c r="A95" s="189" t="s">
        <v>578</v>
      </c>
      <c r="B95" s="193">
        <v>1</v>
      </c>
      <c r="C95" s="193">
        <v>13</v>
      </c>
      <c r="D95" s="194" t="s">
        <v>584</v>
      </c>
      <c r="E95" s="195" t="s">
        <v>579</v>
      </c>
      <c r="F95" s="190">
        <v>1335.7</v>
      </c>
      <c r="G95" s="186"/>
    </row>
    <row r="96" spans="1:7" ht="30">
      <c r="A96" s="189" t="s">
        <v>585</v>
      </c>
      <c r="B96" s="193">
        <v>1</v>
      </c>
      <c r="C96" s="193">
        <v>13</v>
      </c>
      <c r="D96" s="194" t="s">
        <v>584</v>
      </c>
      <c r="E96" s="195" t="s">
        <v>586</v>
      </c>
      <c r="F96" s="190">
        <v>29</v>
      </c>
      <c r="G96" s="186"/>
    </row>
    <row r="97" spans="1:7">
      <c r="A97" s="189" t="s">
        <v>590</v>
      </c>
      <c r="B97" s="193">
        <v>1</v>
      </c>
      <c r="C97" s="193">
        <v>13</v>
      </c>
      <c r="D97" s="194" t="s">
        <v>584</v>
      </c>
      <c r="E97" s="195" t="s">
        <v>591</v>
      </c>
      <c r="F97" s="190">
        <v>1.6</v>
      </c>
      <c r="G97" s="186"/>
    </row>
    <row r="98" spans="1:7" ht="30">
      <c r="A98" s="189" t="s">
        <v>628</v>
      </c>
      <c r="B98" s="193">
        <v>1</v>
      </c>
      <c r="C98" s="193">
        <v>13</v>
      </c>
      <c r="D98" s="194" t="s">
        <v>629</v>
      </c>
      <c r="E98" s="195" t="s">
        <v>572</v>
      </c>
      <c r="F98" s="190">
        <v>1230.3</v>
      </c>
      <c r="G98" s="186"/>
    </row>
    <row r="99" spans="1:7" ht="30">
      <c r="A99" s="189" t="s">
        <v>630</v>
      </c>
      <c r="B99" s="193">
        <v>1</v>
      </c>
      <c r="C99" s="193">
        <v>13</v>
      </c>
      <c r="D99" s="194" t="s">
        <v>631</v>
      </c>
      <c r="E99" s="195" t="s">
        <v>572</v>
      </c>
      <c r="F99" s="190">
        <v>300.8</v>
      </c>
      <c r="G99" s="186"/>
    </row>
    <row r="100" spans="1:7" ht="30">
      <c r="A100" s="189" t="s">
        <v>585</v>
      </c>
      <c r="B100" s="193">
        <v>1</v>
      </c>
      <c r="C100" s="193">
        <v>13</v>
      </c>
      <c r="D100" s="194" t="s">
        <v>631</v>
      </c>
      <c r="E100" s="195" t="s">
        <v>586</v>
      </c>
      <c r="F100" s="190">
        <v>163.5</v>
      </c>
      <c r="G100" s="186"/>
    </row>
    <row r="101" spans="1:7">
      <c r="A101" s="189" t="s">
        <v>590</v>
      </c>
      <c r="B101" s="193">
        <v>1</v>
      </c>
      <c r="C101" s="193">
        <v>13</v>
      </c>
      <c r="D101" s="194" t="s">
        <v>631</v>
      </c>
      <c r="E101" s="195" t="s">
        <v>591</v>
      </c>
      <c r="F101" s="190">
        <v>137.30000000000001</v>
      </c>
      <c r="G101" s="186"/>
    </row>
    <row r="102" spans="1:7" ht="60">
      <c r="A102" s="189" t="s">
        <v>632</v>
      </c>
      <c r="B102" s="193">
        <v>1</v>
      </c>
      <c r="C102" s="193">
        <v>13</v>
      </c>
      <c r="D102" s="194" t="s">
        <v>633</v>
      </c>
      <c r="E102" s="195" t="s">
        <v>572</v>
      </c>
      <c r="F102" s="190">
        <v>926.5</v>
      </c>
      <c r="G102" s="186"/>
    </row>
    <row r="103" spans="1:7">
      <c r="A103" s="189" t="s">
        <v>634</v>
      </c>
      <c r="B103" s="193">
        <v>1</v>
      </c>
      <c r="C103" s="193">
        <v>13</v>
      </c>
      <c r="D103" s="194" t="s">
        <v>633</v>
      </c>
      <c r="E103" s="195" t="s">
        <v>635</v>
      </c>
      <c r="F103" s="190">
        <v>926.5</v>
      </c>
      <c r="G103" s="186"/>
    </row>
    <row r="104" spans="1:7" ht="30">
      <c r="A104" s="189" t="s">
        <v>636</v>
      </c>
      <c r="B104" s="193">
        <v>1</v>
      </c>
      <c r="C104" s="193">
        <v>13</v>
      </c>
      <c r="D104" s="194" t="s">
        <v>637</v>
      </c>
      <c r="E104" s="195" t="s">
        <v>572</v>
      </c>
      <c r="F104" s="190">
        <v>3</v>
      </c>
      <c r="G104" s="186"/>
    </row>
    <row r="105" spans="1:7">
      <c r="A105" s="189" t="s">
        <v>634</v>
      </c>
      <c r="B105" s="193">
        <v>1</v>
      </c>
      <c r="C105" s="193">
        <v>13</v>
      </c>
      <c r="D105" s="194" t="s">
        <v>637</v>
      </c>
      <c r="E105" s="195" t="s">
        <v>635</v>
      </c>
      <c r="F105" s="190">
        <v>3</v>
      </c>
      <c r="G105" s="186"/>
    </row>
    <row r="106" spans="1:7">
      <c r="A106" s="189" t="s">
        <v>638</v>
      </c>
      <c r="B106" s="193">
        <v>1</v>
      </c>
      <c r="C106" s="193">
        <v>13</v>
      </c>
      <c r="D106" s="194" t="s">
        <v>639</v>
      </c>
      <c r="E106" s="195" t="s">
        <v>572</v>
      </c>
      <c r="F106" s="190">
        <v>8641.7000000000007</v>
      </c>
      <c r="G106" s="186"/>
    </row>
    <row r="107" spans="1:7" ht="30">
      <c r="A107" s="189" t="s">
        <v>640</v>
      </c>
      <c r="B107" s="193">
        <v>1</v>
      </c>
      <c r="C107" s="193">
        <v>13</v>
      </c>
      <c r="D107" s="194" t="s">
        <v>641</v>
      </c>
      <c r="E107" s="195" t="s">
        <v>572</v>
      </c>
      <c r="F107" s="190">
        <v>5641.7</v>
      </c>
      <c r="G107" s="186"/>
    </row>
    <row r="108" spans="1:7" ht="60">
      <c r="A108" s="189" t="s">
        <v>578</v>
      </c>
      <c r="B108" s="193">
        <v>1</v>
      </c>
      <c r="C108" s="193">
        <v>13</v>
      </c>
      <c r="D108" s="194" t="s">
        <v>641</v>
      </c>
      <c r="E108" s="195" t="s">
        <v>579</v>
      </c>
      <c r="F108" s="190">
        <v>4826.2</v>
      </c>
      <c r="G108" s="186"/>
    </row>
    <row r="109" spans="1:7" ht="30">
      <c r="A109" s="189" t="s">
        <v>585</v>
      </c>
      <c r="B109" s="193">
        <v>1</v>
      </c>
      <c r="C109" s="193">
        <v>13</v>
      </c>
      <c r="D109" s="194" t="s">
        <v>641</v>
      </c>
      <c r="E109" s="195" t="s">
        <v>586</v>
      </c>
      <c r="F109" s="190">
        <v>815.5</v>
      </c>
      <c r="G109" s="186"/>
    </row>
    <row r="110" spans="1:7" ht="45">
      <c r="A110" s="189" t="s">
        <v>451</v>
      </c>
      <c r="B110" s="193">
        <v>1</v>
      </c>
      <c r="C110" s="193">
        <v>13</v>
      </c>
      <c r="D110" s="194" t="s">
        <v>642</v>
      </c>
      <c r="E110" s="195" t="s">
        <v>572</v>
      </c>
      <c r="F110" s="190">
        <v>3000</v>
      </c>
      <c r="G110" s="186"/>
    </row>
    <row r="111" spans="1:7" ht="60">
      <c r="A111" s="189" t="s">
        <v>578</v>
      </c>
      <c r="B111" s="193">
        <v>1</v>
      </c>
      <c r="C111" s="193">
        <v>13</v>
      </c>
      <c r="D111" s="194" t="s">
        <v>642</v>
      </c>
      <c r="E111" s="195" t="s">
        <v>579</v>
      </c>
      <c r="F111" s="190">
        <v>3000</v>
      </c>
      <c r="G111" s="186"/>
    </row>
    <row r="112" spans="1:7" ht="30">
      <c r="A112" s="189" t="s">
        <v>643</v>
      </c>
      <c r="B112" s="193">
        <v>1</v>
      </c>
      <c r="C112" s="193">
        <v>13</v>
      </c>
      <c r="D112" s="194" t="s">
        <v>644</v>
      </c>
      <c r="E112" s="195" t="s">
        <v>572</v>
      </c>
      <c r="F112" s="190">
        <v>8663.6</v>
      </c>
      <c r="G112" s="186"/>
    </row>
    <row r="113" spans="1:7">
      <c r="A113" s="189" t="s">
        <v>645</v>
      </c>
      <c r="B113" s="193">
        <v>1</v>
      </c>
      <c r="C113" s="193">
        <v>13</v>
      </c>
      <c r="D113" s="194" t="s">
        <v>646</v>
      </c>
      <c r="E113" s="195" t="s">
        <v>572</v>
      </c>
      <c r="F113" s="190">
        <v>546.4</v>
      </c>
      <c r="G113" s="186"/>
    </row>
    <row r="114" spans="1:7" ht="30">
      <c r="A114" s="189" t="s">
        <v>647</v>
      </c>
      <c r="B114" s="193">
        <v>1</v>
      </c>
      <c r="C114" s="193">
        <v>13</v>
      </c>
      <c r="D114" s="194" t="s">
        <v>646</v>
      </c>
      <c r="E114" s="195" t="s">
        <v>648</v>
      </c>
      <c r="F114" s="190">
        <v>546.4</v>
      </c>
      <c r="G114" s="186"/>
    </row>
    <row r="115" spans="1:7">
      <c r="A115" s="189" t="s">
        <v>649</v>
      </c>
      <c r="B115" s="193">
        <v>1</v>
      </c>
      <c r="C115" s="193">
        <v>13</v>
      </c>
      <c r="D115" s="194" t="s">
        <v>650</v>
      </c>
      <c r="E115" s="195" t="s">
        <v>572</v>
      </c>
      <c r="F115" s="190">
        <v>8117.2</v>
      </c>
      <c r="G115" s="186"/>
    </row>
    <row r="116" spans="1:7" ht="30">
      <c r="A116" s="189" t="s">
        <v>647</v>
      </c>
      <c r="B116" s="193">
        <v>1</v>
      </c>
      <c r="C116" s="193">
        <v>13</v>
      </c>
      <c r="D116" s="194" t="s">
        <v>650</v>
      </c>
      <c r="E116" s="195" t="s">
        <v>648</v>
      </c>
      <c r="F116" s="190">
        <v>8117.2</v>
      </c>
      <c r="G116" s="186"/>
    </row>
    <row r="117" spans="1:7" ht="45">
      <c r="A117" s="189" t="s">
        <v>518</v>
      </c>
      <c r="B117" s="193">
        <v>1</v>
      </c>
      <c r="C117" s="193">
        <v>13</v>
      </c>
      <c r="D117" s="194" t="s">
        <v>604</v>
      </c>
      <c r="E117" s="195" t="s">
        <v>572</v>
      </c>
      <c r="F117" s="190">
        <v>10.1</v>
      </c>
      <c r="G117" s="186"/>
    </row>
    <row r="118" spans="1:7" ht="30">
      <c r="A118" s="189" t="s">
        <v>594</v>
      </c>
      <c r="B118" s="193">
        <v>1</v>
      </c>
      <c r="C118" s="193">
        <v>13</v>
      </c>
      <c r="D118" s="194" t="s">
        <v>605</v>
      </c>
      <c r="E118" s="195" t="s">
        <v>572</v>
      </c>
      <c r="F118" s="190">
        <v>10.1</v>
      </c>
      <c r="G118" s="186"/>
    </row>
    <row r="119" spans="1:7" ht="30">
      <c r="A119" s="189" t="s">
        <v>585</v>
      </c>
      <c r="B119" s="193">
        <v>1</v>
      </c>
      <c r="C119" s="193">
        <v>13</v>
      </c>
      <c r="D119" s="194" t="s">
        <v>605</v>
      </c>
      <c r="E119" s="195" t="s">
        <v>586</v>
      </c>
      <c r="F119" s="190">
        <v>10.1</v>
      </c>
      <c r="G119" s="186"/>
    </row>
    <row r="120" spans="1:7" ht="45">
      <c r="A120" s="189" t="s">
        <v>530</v>
      </c>
      <c r="B120" s="193">
        <v>1</v>
      </c>
      <c r="C120" s="193">
        <v>13</v>
      </c>
      <c r="D120" s="194" t="s">
        <v>651</v>
      </c>
      <c r="E120" s="195" t="s">
        <v>572</v>
      </c>
      <c r="F120" s="190">
        <v>21</v>
      </c>
      <c r="G120" s="186"/>
    </row>
    <row r="121" spans="1:7">
      <c r="A121" s="189" t="s">
        <v>652</v>
      </c>
      <c r="B121" s="193">
        <v>1</v>
      </c>
      <c r="C121" s="193">
        <v>13</v>
      </c>
      <c r="D121" s="194" t="s">
        <v>653</v>
      </c>
      <c r="E121" s="195" t="s">
        <v>572</v>
      </c>
      <c r="F121" s="190">
        <v>21</v>
      </c>
      <c r="G121" s="186"/>
    </row>
    <row r="122" spans="1:7" ht="30">
      <c r="A122" s="189" t="s">
        <v>585</v>
      </c>
      <c r="B122" s="193">
        <v>1</v>
      </c>
      <c r="C122" s="193">
        <v>13</v>
      </c>
      <c r="D122" s="194" t="s">
        <v>653</v>
      </c>
      <c r="E122" s="195" t="s">
        <v>586</v>
      </c>
      <c r="F122" s="190">
        <v>21</v>
      </c>
      <c r="G122" s="186"/>
    </row>
    <row r="123" spans="1:7" ht="45">
      <c r="A123" s="189" t="s">
        <v>532</v>
      </c>
      <c r="B123" s="193">
        <v>1</v>
      </c>
      <c r="C123" s="193">
        <v>13</v>
      </c>
      <c r="D123" s="194" t="s">
        <v>654</v>
      </c>
      <c r="E123" s="195" t="s">
        <v>572</v>
      </c>
      <c r="F123" s="190">
        <v>1150</v>
      </c>
      <c r="G123" s="186"/>
    </row>
    <row r="124" spans="1:7" ht="45">
      <c r="A124" s="189" t="s">
        <v>655</v>
      </c>
      <c r="B124" s="193">
        <v>1</v>
      </c>
      <c r="C124" s="193">
        <v>13</v>
      </c>
      <c r="D124" s="194" t="s">
        <v>656</v>
      </c>
      <c r="E124" s="195" t="s">
        <v>572</v>
      </c>
      <c r="F124" s="190">
        <v>1150</v>
      </c>
      <c r="G124" s="186"/>
    </row>
    <row r="125" spans="1:7" ht="30">
      <c r="A125" s="189" t="s">
        <v>585</v>
      </c>
      <c r="B125" s="193">
        <v>1</v>
      </c>
      <c r="C125" s="193">
        <v>13</v>
      </c>
      <c r="D125" s="194" t="s">
        <v>656</v>
      </c>
      <c r="E125" s="195" t="s">
        <v>586</v>
      </c>
      <c r="F125" s="190">
        <v>1150</v>
      </c>
      <c r="G125" s="186"/>
    </row>
    <row r="126" spans="1:7" ht="45">
      <c r="A126" s="189" t="s">
        <v>539</v>
      </c>
      <c r="B126" s="193">
        <v>1</v>
      </c>
      <c r="C126" s="193">
        <v>13</v>
      </c>
      <c r="D126" s="194" t="s">
        <v>657</v>
      </c>
      <c r="E126" s="195" t="s">
        <v>572</v>
      </c>
      <c r="F126" s="190">
        <v>40</v>
      </c>
      <c r="G126" s="186"/>
    </row>
    <row r="127" spans="1:7" ht="30">
      <c r="A127" s="189" t="s">
        <v>594</v>
      </c>
      <c r="B127" s="193">
        <v>1</v>
      </c>
      <c r="C127" s="193">
        <v>13</v>
      </c>
      <c r="D127" s="194" t="s">
        <v>658</v>
      </c>
      <c r="E127" s="195" t="s">
        <v>572</v>
      </c>
      <c r="F127" s="190">
        <v>35</v>
      </c>
      <c r="G127" s="186"/>
    </row>
    <row r="128" spans="1:7" ht="30">
      <c r="A128" s="189" t="s">
        <v>585</v>
      </c>
      <c r="B128" s="193">
        <v>1</v>
      </c>
      <c r="C128" s="193">
        <v>13</v>
      </c>
      <c r="D128" s="194" t="s">
        <v>658</v>
      </c>
      <c r="E128" s="195" t="s">
        <v>586</v>
      </c>
      <c r="F128" s="190">
        <v>35</v>
      </c>
      <c r="G128" s="186"/>
    </row>
    <row r="129" spans="1:7" ht="30">
      <c r="A129" s="189" t="s">
        <v>594</v>
      </c>
      <c r="B129" s="193">
        <v>1</v>
      </c>
      <c r="C129" s="193">
        <v>13</v>
      </c>
      <c r="D129" s="194" t="s">
        <v>659</v>
      </c>
      <c r="E129" s="195" t="s">
        <v>572</v>
      </c>
      <c r="F129" s="190">
        <v>5</v>
      </c>
      <c r="G129" s="186"/>
    </row>
    <row r="130" spans="1:7" ht="30">
      <c r="A130" s="189" t="s">
        <v>585</v>
      </c>
      <c r="B130" s="193">
        <v>1</v>
      </c>
      <c r="C130" s="193">
        <v>13</v>
      </c>
      <c r="D130" s="194" t="s">
        <v>659</v>
      </c>
      <c r="E130" s="195" t="s">
        <v>586</v>
      </c>
      <c r="F130" s="190">
        <v>5</v>
      </c>
      <c r="G130" s="186"/>
    </row>
    <row r="131" spans="1:7" ht="45">
      <c r="A131" s="189" t="s">
        <v>541</v>
      </c>
      <c r="B131" s="193">
        <v>1</v>
      </c>
      <c r="C131" s="193">
        <v>13</v>
      </c>
      <c r="D131" s="194" t="s">
        <v>660</v>
      </c>
      <c r="E131" s="195" t="s">
        <v>572</v>
      </c>
      <c r="F131" s="190">
        <v>15</v>
      </c>
      <c r="G131" s="186"/>
    </row>
    <row r="132" spans="1:7" ht="30">
      <c r="A132" s="189" t="s">
        <v>594</v>
      </c>
      <c r="B132" s="193">
        <v>1</v>
      </c>
      <c r="C132" s="193">
        <v>13</v>
      </c>
      <c r="D132" s="194" t="s">
        <v>661</v>
      </c>
      <c r="E132" s="195" t="s">
        <v>572</v>
      </c>
      <c r="F132" s="190">
        <v>15</v>
      </c>
      <c r="G132" s="186"/>
    </row>
    <row r="133" spans="1:7" ht="30">
      <c r="A133" s="189" t="s">
        <v>585</v>
      </c>
      <c r="B133" s="193">
        <v>1</v>
      </c>
      <c r="C133" s="193">
        <v>13</v>
      </c>
      <c r="D133" s="194" t="s">
        <v>661</v>
      </c>
      <c r="E133" s="195" t="s">
        <v>586</v>
      </c>
      <c r="F133" s="190">
        <v>15</v>
      </c>
      <c r="G133" s="186"/>
    </row>
    <row r="134" spans="1:7">
      <c r="A134" s="189" t="s">
        <v>662</v>
      </c>
      <c r="B134" s="193">
        <v>4</v>
      </c>
      <c r="C134" s="193">
        <v>0</v>
      </c>
      <c r="D134" s="194" t="s">
        <v>572</v>
      </c>
      <c r="E134" s="195" t="s">
        <v>572</v>
      </c>
      <c r="F134" s="190">
        <v>4786.7</v>
      </c>
      <c r="G134" s="186"/>
    </row>
    <row r="135" spans="1:7">
      <c r="A135" s="189" t="s">
        <v>663</v>
      </c>
      <c r="B135" s="193">
        <v>4</v>
      </c>
      <c r="C135" s="193">
        <v>5</v>
      </c>
      <c r="D135" s="194" t="s">
        <v>572</v>
      </c>
      <c r="E135" s="195" t="s">
        <v>572</v>
      </c>
      <c r="F135" s="190">
        <v>1070.7</v>
      </c>
      <c r="G135" s="186"/>
    </row>
    <row r="136" spans="1:7" ht="30">
      <c r="A136" s="189" t="s">
        <v>574</v>
      </c>
      <c r="B136" s="193">
        <v>4</v>
      </c>
      <c r="C136" s="193">
        <v>5</v>
      </c>
      <c r="D136" s="194" t="s">
        <v>575</v>
      </c>
      <c r="E136" s="195" t="s">
        <v>572</v>
      </c>
      <c r="F136" s="190">
        <v>1070.7</v>
      </c>
      <c r="G136" s="186"/>
    </row>
    <row r="137" spans="1:7" ht="45">
      <c r="A137" s="189" t="s">
        <v>664</v>
      </c>
      <c r="B137" s="193">
        <v>4</v>
      </c>
      <c r="C137" s="193">
        <v>5</v>
      </c>
      <c r="D137" s="194" t="s">
        <v>665</v>
      </c>
      <c r="E137" s="195" t="s">
        <v>572</v>
      </c>
      <c r="F137" s="190">
        <v>1070.7</v>
      </c>
      <c r="G137" s="186"/>
    </row>
    <row r="138" spans="1:7" ht="30">
      <c r="A138" s="189" t="s">
        <v>585</v>
      </c>
      <c r="B138" s="193">
        <v>4</v>
      </c>
      <c r="C138" s="193">
        <v>5</v>
      </c>
      <c r="D138" s="194" t="s">
        <v>665</v>
      </c>
      <c r="E138" s="195" t="s">
        <v>586</v>
      </c>
      <c r="F138" s="190">
        <v>1070.7</v>
      </c>
      <c r="G138" s="186"/>
    </row>
    <row r="139" spans="1:7">
      <c r="A139" s="189" t="s">
        <v>666</v>
      </c>
      <c r="B139" s="193">
        <v>4</v>
      </c>
      <c r="C139" s="193">
        <v>9</v>
      </c>
      <c r="D139" s="194" t="s">
        <v>572</v>
      </c>
      <c r="E139" s="195" t="s">
        <v>572</v>
      </c>
      <c r="F139" s="190">
        <v>3606</v>
      </c>
      <c r="G139" s="186"/>
    </row>
    <row r="140" spans="1:7" ht="45">
      <c r="A140" s="189" t="s">
        <v>667</v>
      </c>
      <c r="B140" s="193">
        <v>4</v>
      </c>
      <c r="C140" s="193">
        <v>9</v>
      </c>
      <c r="D140" s="194" t="s">
        <v>668</v>
      </c>
      <c r="E140" s="195" t="s">
        <v>572</v>
      </c>
      <c r="F140" s="190">
        <v>3606</v>
      </c>
      <c r="G140" s="186"/>
    </row>
    <row r="141" spans="1:7">
      <c r="A141" s="189" t="s">
        <v>669</v>
      </c>
      <c r="B141" s="193">
        <v>4</v>
      </c>
      <c r="C141" s="193">
        <v>9</v>
      </c>
      <c r="D141" s="194" t="s">
        <v>670</v>
      </c>
      <c r="E141" s="195" t="s">
        <v>572</v>
      </c>
      <c r="F141" s="190">
        <v>3606</v>
      </c>
      <c r="G141" s="186"/>
    </row>
    <row r="142" spans="1:7" ht="30">
      <c r="A142" s="189" t="s">
        <v>671</v>
      </c>
      <c r="B142" s="193">
        <v>4</v>
      </c>
      <c r="C142" s="193">
        <v>9</v>
      </c>
      <c r="D142" s="194" t="s">
        <v>670</v>
      </c>
      <c r="E142" s="195" t="s">
        <v>672</v>
      </c>
      <c r="F142" s="190">
        <v>3606</v>
      </c>
      <c r="G142" s="186"/>
    </row>
    <row r="143" spans="1:7">
      <c r="A143" s="189" t="s">
        <v>673</v>
      </c>
      <c r="B143" s="193">
        <v>4</v>
      </c>
      <c r="C143" s="193">
        <v>12</v>
      </c>
      <c r="D143" s="194" t="s">
        <v>572</v>
      </c>
      <c r="E143" s="195" t="s">
        <v>572</v>
      </c>
      <c r="F143" s="190">
        <v>110</v>
      </c>
      <c r="G143" s="186"/>
    </row>
    <row r="144" spans="1:7" ht="45">
      <c r="A144" s="189" t="s">
        <v>532</v>
      </c>
      <c r="B144" s="193">
        <v>4</v>
      </c>
      <c r="C144" s="193">
        <v>12</v>
      </c>
      <c r="D144" s="194" t="s">
        <v>654</v>
      </c>
      <c r="E144" s="195" t="s">
        <v>572</v>
      </c>
      <c r="F144" s="190">
        <v>65</v>
      </c>
      <c r="G144" s="186"/>
    </row>
    <row r="145" spans="1:7" ht="45">
      <c r="A145" s="189" t="s">
        <v>655</v>
      </c>
      <c r="B145" s="193">
        <v>4</v>
      </c>
      <c r="C145" s="193">
        <v>12</v>
      </c>
      <c r="D145" s="194" t="s">
        <v>656</v>
      </c>
      <c r="E145" s="195" t="s">
        <v>572</v>
      </c>
      <c r="F145" s="190">
        <v>65</v>
      </c>
      <c r="G145" s="186"/>
    </row>
    <row r="146" spans="1:7" ht="30">
      <c r="A146" s="189" t="s">
        <v>585</v>
      </c>
      <c r="B146" s="193">
        <v>4</v>
      </c>
      <c r="C146" s="193">
        <v>12</v>
      </c>
      <c r="D146" s="194" t="s">
        <v>656</v>
      </c>
      <c r="E146" s="195" t="s">
        <v>586</v>
      </c>
      <c r="F146" s="190">
        <v>65</v>
      </c>
      <c r="G146" s="186"/>
    </row>
    <row r="147" spans="1:7" ht="45">
      <c r="A147" s="189" t="s">
        <v>536</v>
      </c>
      <c r="B147" s="193">
        <v>4</v>
      </c>
      <c r="C147" s="193">
        <v>12</v>
      </c>
      <c r="D147" s="194" t="s">
        <v>674</v>
      </c>
      <c r="E147" s="195" t="s">
        <v>572</v>
      </c>
      <c r="F147" s="190">
        <v>45</v>
      </c>
      <c r="G147" s="186"/>
    </row>
    <row r="148" spans="1:7" ht="60">
      <c r="A148" s="189" t="s">
        <v>675</v>
      </c>
      <c r="B148" s="193">
        <v>4</v>
      </c>
      <c r="C148" s="193">
        <v>12</v>
      </c>
      <c r="D148" s="194" t="s">
        <v>676</v>
      </c>
      <c r="E148" s="195" t="s">
        <v>572</v>
      </c>
      <c r="F148" s="190">
        <v>45</v>
      </c>
      <c r="G148" s="186"/>
    </row>
    <row r="149" spans="1:7">
      <c r="A149" s="189" t="s">
        <v>590</v>
      </c>
      <c r="B149" s="193">
        <v>4</v>
      </c>
      <c r="C149" s="193">
        <v>12</v>
      </c>
      <c r="D149" s="194" t="s">
        <v>676</v>
      </c>
      <c r="E149" s="195" t="s">
        <v>591</v>
      </c>
      <c r="F149" s="190">
        <v>45</v>
      </c>
      <c r="G149" s="186"/>
    </row>
    <row r="150" spans="1:7">
      <c r="A150" s="189" t="s">
        <v>677</v>
      </c>
      <c r="B150" s="193">
        <v>5</v>
      </c>
      <c r="C150" s="193">
        <v>0</v>
      </c>
      <c r="D150" s="194" t="s">
        <v>572</v>
      </c>
      <c r="E150" s="195" t="s">
        <v>572</v>
      </c>
      <c r="F150" s="190">
        <v>3262.4</v>
      </c>
      <c r="G150" s="186"/>
    </row>
    <row r="151" spans="1:7">
      <c r="A151" s="189" t="s">
        <v>678</v>
      </c>
      <c r="B151" s="193">
        <v>5</v>
      </c>
      <c r="C151" s="193">
        <v>1</v>
      </c>
      <c r="D151" s="194" t="s">
        <v>572</v>
      </c>
      <c r="E151" s="195" t="s">
        <v>572</v>
      </c>
      <c r="F151" s="190">
        <v>500</v>
      </c>
      <c r="G151" s="186"/>
    </row>
    <row r="152" spans="1:7">
      <c r="A152" s="189" t="s">
        <v>679</v>
      </c>
      <c r="B152" s="193">
        <v>5</v>
      </c>
      <c r="C152" s="193">
        <v>1</v>
      </c>
      <c r="D152" s="194" t="s">
        <v>680</v>
      </c>
      <c r="E152" s="195" t="s">
        <v>572</v>
      </c>
      <c r="F152" s="190">
        <v>500</v>
      </c>
      <c r="G152" s="186"/>
    </row>
    <row r="153" spans="1:7" ht="30">
      <c r="A153" s="189" t="s">
        <v>681</v>
      </c>
      <c r="B153" s="193">
        <v>5</v>
      </c>
      <c r="C153" s="193">
        <v>1</v>
      </c>
      <c r="D153" s="194" t="s">
        <v>682</v>
      </c>
      <c r="E153" s="195" t="s">
        <v>572</v>
      </c>
      <c r="F153" s="190">
        <v>500</v>
      </c>
      <c r="G153" s="186"/>
    </row>
    <row r="154" spans="1:7" ht="30">
      <c r="A154" s="189" t="s">
        <v>585</v>
      </c>
      <c r="B154" s="193">
        <v>5</v>
      </c>
      <c r="C154" s="193">
        <v>1</v>
      </c>
      <c r="D154" s="194" t="s">
        <v>682</v>
      </c>
      <c r="E154" s="195" t="s">
        <v>586</v>
      </c>
      <c r="F154" s="190">
        <v>500</v>
      </c>
      <c r="G154" s="186"/>
    </row>
    <row r="155" spans="1:7">
      <c r="A155" s="189" t="s">
        <v>683</v>
      </c>
      <c r="B155" s="193">
        <v>5</v>
      </c>
      <c r="C155" s="193">
        <v>5</v>
      </c>
      <c r="D155" s="194" t="s">
        <v>572</v>
      </c>
      <c r="E155" s="195" t="s">
        <v>572</v>
      </c>
      <c r="F155" s="190">
        <v>2762.4</v>
      </c>
      <c r="G155" s="186"/>
    </row>
    <row r="156" spans="1:7" ht="30">
      <c r="A156" s="189" t="s">
        <v>574</v>
      </c>
      <c r="B156" s="193">
        <v>5</v>
      </c>
      <c r="C156" s="193">
        <v>5</v>
      </c>
      <c r="D156" s="194" t="s">
        <v>575</v>
      </c>
      <c r="E156" s="195" t="s">
        <v>572</v>
      </c>
      <c r="F156" s="190">
        <v>2762.4</v>
      </c>
      <c r="G156" s="186"/>
    </row>
    <row r="157" spans="1:7" ht="30">
      <c r="A157" s="189" t="s">
        <v>576</v>
      </c>
      <c r="B157" s="193">
        <v>5</v>
      </c>
      <c r="C157" s="193">
        <v>5</v>
      </c>
      <c r="D157" s="194" t="s">
        <v>583</v>
      </c>
      <c r="E157" s="195" t="s">
        <v>572</v>
      </c>
      <c r="F157" s="190">
        <v>615</v>
      </c>
      <c r="G157" s="186"/>
    </row>
    <row r="158" spans="1:7" ht="60">
      <c r="A158" s="189" t="s">
        <v>578</v>
      </c>
      <c r="B158" s="193">
        <v>5</v>
      </c>
      <c r="C158" s="193">
        <v>5</v>
      </c>
      <c r="D158" s="194" t="s">
        <v>583</v>
      </c>
      <c r="E158" s="195" t="s">
        <v>579</v>
      </c>
      <c r="F158" s="190">
        <v>615</v>
      </c>
      <c r="G158" s="186"/>
    </row>
    <row r="159" spans="1:7">
      <c r="A159" s="189" t="s">
        <v>580</v>
      </c>
      <c r="B159" s="193">
        <v>5</v>
      </c>
      <c r="C159" s="193">
        <v>5</v>
      </c>
      <c r="D159" s="194" t="s">
        <v>584</v>
      </c>
      <c r="E159" s="195" t="s">
        <v>572</v>
      </c>
      <c r="F159" s="190">
        <v>2147.4</v>
      </c>
      <c r="G159" s="186"/>
    </row>
    <row r="160" spans="1:7" ht="60">
      <c r="A160" s="189" t="s">
        <v>578</v>
      </c>
      <c r="B160" s="193">
        <v>5</v>
      </c>
      <c r="C160" s="193">
        <v>5</v>
      </c>
      <c r="D160" s="194" t="s">
        <v>584</v>
      </c>
      <c r="E160" s="195" t="s">
        <v>579</v>
      </c>
      <c r="F160" s="190">
        <v>2100</v>
      </c>
      <c r="G160" s="186"/>
    </row>
    <row r="161" spans="1:7" ht="30">
      <c r="A161" s="189" t="s">
        <v>585</v>
      </c>
      <c r="B161" s="193">
        <v>5</v>
      </c>
      <c r="C161" s="193">
        <v>5</v>
      </c>
      <c r="D161" s="194" t="s">
        <v>584</v>
      </c>
      <c r="E161" s="195" t="s">
        <v>586</v>
      </c>
      <c r="F161" s="190">
        <v>47.4</v>
      </c>
      <c r="G161" s="186"/>
    </row>
    <row r="162" spans="1:7">
      <c r="A162" s="189" t="s">
        <v>684</v>
      </c>
      <c r="B162" s="193">
        <v>7</v>
      </c>
      <c r="C162" s="193">
        <v>0</v>
      </c>
      <c r="D162" s="194" t="s">
        <v>572</v>
      </c>
      <c r="E162" s="195" t="s">
        <v>572</v>
      </c>
      <c r="F162" s="190">
        <v>502051.6</v>
      </c>
      <c r="G162" s="186"/>
    </row>
    <row r="163" spans="1:7">
      <c r="A163" s="189" t="s">
        <v>685</v>
      </c>
      <c r="B163" s="193">
        <v>7</v>
      </c>
      <c r="C163" s="193">
        <v>1</v>
      </c>
      <c r="D163" s="194" t="s">
        <v>572</v>
      </c>
      <c r="E163" s="195" t="s">
        <v>572</v>
      </c>
      <c r="F163" s="190">
        <v>138128.29999999999</v>
      </c>
      <c r="G163" s="186"/>
    </row>
    <row r="164" spans="1:7">
      <c r="A164" s="189" t="s">
        <v>686</v>
      </c>
      <c r="B164" s="193">
        <v>7</v>
      </c>
      <c r="C164" s="193">
        <v>1</v>
      </c>
      <c r="D164" s="194" t="s">
        <v>687</v>
      </c>
      <c r="E164" s="195" t="s">
        <v>572</v>
      </c>
      <c r="F164" s="190">
        <v>136334.20000000001</v>
      </c>
      <c r="G164" s="186"/>
    </row>
    <row r="165" spans="1:7" ht="30">
      <c r="A165" s="189" t="s">
        <v>640</v>
      </c>
      <c r="B165" s="193">
        <v>7</v>
      </c>
      <c r="C165" s="193">
        <v>1</v>
      </c>
      <c r="D165" s="194" t="s">
        <v>688</v>
      </c>
      <c r="E165" s="195" t="s">
        <v>572</v>
      </c>
      <c r="F165" s="190">
        <v>24410.5</v>
      </c>
      <c r="G165" s="186"/>
    </row>
    <row r="166" spans="1:7" ht="60">
      <c r="A166" s="189" t="s">
        <v>578</v>
      </c>
      <c r="B166" s="193">
        <v>7</v>
      </c>
      <c r="C166" s="193">
        <v>1</v>
      </c>
      <c r="D166" s="194" t="s">
        <v>688</v>
      </c>
      <c r="E166" s="195" t="s">
        <v>579</v>
      </c>
      <c r="F166" s="190">
        <v>1.9</v>
      </c>
      <c r="G166" s="186"/>
    </row>
    <row r="167" spans="1:7" ht="30">
      <c r="A167" s="189" t="s">
        <v>585</v>
      </c>
      <c r="B167" s="193">
        <v>7</v>
      </c>
      <c r="C167" s="193">
        <v>1</v>
      </c>
      <c r="D167" s="194" t="s">
        <v>688</v>
      </c>
      <c r="E167" s="195" t="s">
        <v>586</v>
      </c>
      <c r="F167" s="190">
        <v>24398.1</v>
      </c>
      <c r="G167" s="186"/>
    </row>
    <row r="168" spans="1:7">
      <c r="A168" s="189" t="s">
        <v>590</v>
      </c>
      <c r="B168" s="193">
        <v>7</v>
      </c>
      <c r="C168" s="193">
        <v>1</v>
      </c>
      <c r="D168" s="194" t="s">
        <v>688</v>
      </c>
      <c r="E168" s="195" t="s">
        <v>591</v>
      </c>
      <c r="F168" s="190">
        <v>10.5</v>
      </c>
      <c r="G168" s="186"/>
    </row>
    <row r="169" spans="1:7" ht="45">
      <c r="A169" s="189" t="s">
        <v>451</v>
      </c>
      <c r="B169" s="193">
        <v>7</v>
      </c>
      <c r="C169" s="193">
        <v>1</v>
      </c>
      <c r="D169" s="194" t="s">
        <v>689</v>
      </c>
      <c r="E169" s="195" t="s">
        <v>572</v>
      </c>
      <c r="F169" s="190">
        <v>2000</v>
      </c>
      <c r="G169" s="186"/>
    </row>
    <row r="170" spans="1:7" ht="30">
      <c r="A170" s="189" t="s">
        <v>585</v>
      </c>
      <c r="B170" s="193">
        <v>7</v>
      </c>
      <c r="C170" s="193">
        <v>1</v>
      </c>
      <c r="D170" s="194" t="s">
        <v>689</v>
      </c>
      <c r="E170" s="195" t="s">
        <v>586</v>
      </c>
      <c r="F170" s="190">
        <v>2000</v>
      </c>
      <c r="G170" s="186"/>
    </row>
    <row r="171" spans="1:7" ht="60">
      <c r="A171" s="189" t="s">
        <v>0</v>
      </c>
      <c r="B171" s="193">
        <v>7</v>
      </c>
      <c r="C171" s="193">
        <v>1</v>
      </c>
      <c r="D171" s="194" t="s">
        <v>1</v>
      </c>
      <c r="E171" s="195" t="s">
        <v>572</v>
      </c>
      <c r="F171" s="190">
        <v>109923.7</v>
      </c>
      <c r="G171" s="186"/>
    </row>
    <row r="172" spans="1:7" ht="60">
      <c r="A172" s="189" t="s">
        <v>578</v>
      </c>
      <c r="B172" s="193">
        <v>7</v>
      </c>
      <c r="C172" s="193">
        <v>1</v>
      </c>
      <c r="D172" s="194" t="s">
        <v>1</v>
      </c>
      <c r="E172" s="195" t="s">
        <v>579</v>
      </c>
      <c r="F172" s="190">
        <v>109115.2</v>
      </c>
      <c r="G172" s="186"/>
    </row>
    <row r="173" spans="1:7" ht="30">
      <c r="A173" s="189" t="s">
        <v>585</v>
      </c>
      <c r="B173" s="193">
        <v>7</v>
      </c>
      <c r="C173" s="193">
        <v>1</v>
      </c>
      <c r="D173" s="194" t="s">
        <v>1</v>
      </c>
      <c r="E173" s="195" t="s">
        <v>586</v>
      </c>
      <c r="F173" s="190">
        <v>808.5</v>
      </c>
      <c r="G173" s="186"/>
    </row>
    <row r="174" spans="1:7" ht="30">
      <c r="A174" s="189" t="s">
        <v>524</v>
      </c>
      <c r="B174" s="193">
        <v>7</v>
      </c>
      <c r="C174" s="193">
        <v>1</v>
      </c>
      <c r="D174" s="194" t="s">
        <v>2</v>
      </c>
      <c r="E174" s="195" t="s">
        <v>572</v>
      </c>
      <c r="F174" s="190">
        <v>303</v>
      </c>
      <c r="G174" s="186"/>
    </row>
    <row r="175" spans="1:7" ht="30">
      <c r="A175" s="189" t="s">
        <v>594</v>
      </c>
      <c r="B175" s="193">
        <v>7</v>
      </c>
      <c r="C175" s="193">
        <v>1</v>
      </c>
      <c r="D175" s="194" t="s">
        <v>3</v>
      </c>
      <c r="E175" s="195" t="s">
        <v>572</v>
      </c>
      <c r="F175" s="190">
        <v>303</v>
      </c>
      <c r="G175" s="186"/>
    </row>
    <row r="176" spans="1:7" ht="30">
      <c r="A176" s="189" t="s">
        <v>585</v>
      </c>
      <c r="B176" s="193">
        <v>7</v>
      </c>
      <c r="C176" s="193">
        <v>1</v>
      </c>
      <c r="D176" s="194" t="s">
        <v>3</v>
      </c>
      <c r="E176" s="195" t="s">
        <v>586</v>
      </c>
      <c r="F176" s="190">
        <v>303</v>
      </c>
      <c r="G176" s="186"/>
    </row>
    <row r="177" spans="1:7" ht="30">
      <c r="A177" s="189" t="s">
        <v>5</v>
      </c>
      <c r="B177" s="193">
        <v>7</v>
      </c>
      <c r="C177" s="193">
        <v>1</v>
      </c>
      <c r="D177" s="194" t="s">
        <v>6</v>
      </c>
      <c r="E177" s="195" t="s">
        <v>572</v>
      </c>
      <c r="F177" s="190">
        <v>234.1</v>
      </c>
      <c r="G177" s="186"/>
    </row>
    <row r="178" spans="1:7" ht="30">
      <c r="A178" s="189" t="s">
        <v>594</v>
      </c>
      <c r="B178" s="193">
        <v>7</v>
      </c>
      <c r="C178" s="193">
        <v>1</v>
      </c>
      <c r="D178" s="194" t="s">
        <v>7</v>
      </c>
      <c r="E178" s="195" t="s">
        <v>572</v>
      </c>
      <c r="F178" s="190">
        <v>28.9</v>
      </c>
      <c r="G178" s="186"/>
    </row>
    <row r="179" spans="1:7" ht="30">
      <c r="A179" s="189" t="s">
        <v>585</v>
      </c>
      <c r="B179" s="193">
        <v>7</v>
      </c>
      <c r="C179" s="193">
        <v>1</v>
      </c>
      <c r="D179" s="194" t="s">
        <v>7</v>
      </c>
      <c r="E179" s="195" t="s">
        <v>586</v>
      </c>
      <c r="F179" s="190">
        <v>28.9</v>
      </c>
      <c r="G179" s="186"/>
    </row>
    <row r="180" spans="1:7" ht="30">
      <c r="A180" s="189" t="s">
        <v>594</v>
      </c>
      <c r="B180" s="193">
        <v>7</v>
      </c>
      <c r="C180" s="193">
        <v>1</v>
      </c>
      <c r="D180" s="194" t="s">
        <v>8</v>
      </c>
      <c r="E180" s="195" t="s">
        <v>572</v>
      </c>
      <c r="F180" s="190">
        <v>205.2</v>
      </c>
      <c r="G180" s="186"/>
    </row>
    <row r="181" spans="1:7" ht="30">
      <c r="A181" s="189" t="s">
        <v>585</v>
      </c>
      <c r="B181" s="193">
        <v>7</v>
      </c>
      <c r="C181" s="193">
        <v>1</v>
      </c>
      <c r="D181" s="194" t="s">
        <v>8</v>
      </c>
      <c r="E181" s="195" t="s">
        <v>586</v>
      </c>
      <c r="F181" s="190">
        <v>205.2</v>
      </c>
      <c r="G181" s="186"/>
    </row>
    <row r="182" spans="1:7" ht="45">
      <c r="A182" s="189" t="s">
        <v>542</v>
      </c>
      <c r="B182" s="193">
        <v>7</v>
      </c>
      <c r="C182" s="193">
        <v>1</v>
      </c>
      <c r="D182" s="194" t="s">
        <v>9</v>
      </c>
      <c r="E182" s="195" t="s">
        <v>572</v>
      </c>
      <c r="F182" s="190">
        <v>1237</v>
      </c>
      <c r="G182" s="186"/>
    </row>
    <row r="183" spans="1:7" ht="30">
      <c r="A183" s="189" t="s">
        <v>594</v>
      </c>
      <c r="B183" s="193">
        <v>7</v>
      </c>
      <c r="C183" s="193">
        <v>1</v>
      </c>
      <c r="D183" s="194" t="s">
        <v>10</v>
      </c>
      <c r="E183" s="195" t="s">
        <v>572</v>
      </c>
      <c r="F183" s="190">
        <v>1237</v>
      </c>
      <c r="G183" s="186"/>
    </row>
    <row r="184" spans="1:7" ht="30">
      <c r="A184" s="189" t="s">
        <v>585</v>
      </c>
      <c r="B184" s="193">
        <v>7</v>
      </c>
      <c r="C184" s="193">
        <v>1</v>
      </c>
      <c r="D184" s="194" t="s">
        <v>10</v>
      </c>
      <c r="E184" s="195" t="s">
        <v>586</v>
      </c>
      <c r="F184" s="190">
        <v>1237</v>
      </c>
      <c r="G184" s="186"/>
    </row>
    <row r="185" spans="1:7" ht="30">
      <c r="A185" s="189" t="s">
        <v>543</v>
      </c>
      <c r="B185" s="193">
        <v>7</v>
      </c>
      <c r="C185" s="193">
        <v>1</v>
      </c>
      <c r="D185" s="194" t="s">
        <v>11</v>
      </c>
      <c r="E185" s="195" t="s">
        <v>572</v>
      </c>
      <c r="F185" s="190">
        <v>20</v>
      </c>
      <c r="G185" s="186"/>
    </row>
    <row r="186" spans="1:7" ht="45">
      <c r="A186" s="189" t="s">
        <v>12</v>
      </c>
      <c r="B186" s="193">
        <v>7</v>
      </c>
      <c r="C186" s="193">
        <v>1</v>
      </c>
      <c r="D186" s="194" t="s">
        <v>13</v>
      </c>
      <c r="E186" s="195" t="s">
        <v>572</v>
      </c>
      <c r="F186" s="190">
        <v>19</v>
      </c>
      <c r="G186" s="186"/>
    </row>
    <row r="187" spans="1:7" ht="30">
      <c r="A187" s="189" t="s">
        <v>585</v>
      </c>
      <c r="B187" s="193">
        <v>7</v>
      </c>
      <c r="C187" s="193">
        <v>1</v>
      </c>
      <c r="D187" s="194" t="s">
        <v>13</v>
      </c>
      <c r="E187" s="195" t="s">
        <v>586</v>
      </c>
      <c r="F187" s="190">
        <v>19</v>
      </c>
      <c r="G187" s="186"/>
    </row>
    <row r="188" spans="1:7" ht="30">
      <c r="A188" s="189" t="s">
        <v>14</v>
      </c>
      <c r="B188" s="193">
        <v>7</v>
      </c>
      <c r="C188" s="193">
        <v>1</v>
      </c>
      <c r="D188" s="194" t="s">
        <v>15</v>
      </c>
      <c r="E188" s="195" t="s">
        <v>572</v>
      </c>
      <c r="F188" s="190">
        <v>1</v>
      </c>
      <c r="G188" s="186"/>
    </row>
    <row r="189" spans="1:7" ht="30">
      <c r="A189" s="189" t="s">
        <v>585</v>
      </c>
      <c r="B189" s="193">
        <v>7</v>
      </c>
      <c r="C189" s="193">
        <v>1</v>
      </c>
      <c r="D189" s="194" t="s">
        <v>15</v>
      </c>
      <c r="E189" s="195" t="s">
        <v>586</v>
      </c>
      <c r="F189" s="190">
        <v>1</v>
      </c>
      <c r="G189" s="186"/>
    </row>
    <row r="190" spans="1:7">
      <c r="A190" s="189" t="s">
        <v>16</v>
      </c>
      <c r="B190" s="193">
        <v>7</v>
      </c>
      <c r="C190" s="193">
        <v>2</v>
      </c>
      <c r="D190" s="194" t="s">
        <v>572</v>
      </c>
      <c r="E190" s="195" t="s">
        <v>572</v>
      </c>
      <c r="F190" s="190">
        <v>357446.7</v>
      </c>
      <c r="G190" s="186"/>
    </row>
    <row r="191" spans="1:7">
      <c r="A191" s="189" t="s">
        <v>686</v>
      </c>
      <c r="B191" s="193">
        <v>7</v>
      </c>
      <c r="C191" s="193">
        <v>2</v>
      </c>
      <c r="D191" s="194" t="s">
        <v>687</v>
      </c>
      <c r="E191" s="195" t="s">
        <v>572</v>
      </c>
      <c r="F191" s="190">
        <v>25</v>
      </c>
      <c r="G191" s="186"/>
    </row>
    <row r="192" spans="1:7" ht="30">
      <c r="A192" s="189" t="s">
        <v>640</v>
      </c>
      <c r="B192" s="193">
        <v>7</v>
      </c>
      <c r="C192" s="193">
        <v>2</v>
      </c>
      <c r="D192" s="194" t="s">
        <v>688</v>
      </c>
      <c r="E192" s="195" t="s">
        <v>572</v>
      </c>
      <c r="F192" s="190">
        <v>25</v>
      </c>
      <c r="G192" s="186"/>
    </row>
    <row r="193" spans="1:7" ht="30">
      <c r="A193" s="189" t="s">
        <v>585</v>
      </c>
      <c r="B193" s="193">
        <v>7</v>
      </c>
      <c r="C193" s="193">
        <v>2</v>
      </c>
      <c r="D193" s="194" t="s">
        <v>688</v>
      </c>
      <c r="E193" s="195" t="s">
        <v>586</v>
      </c>
      <c r="F193" s="190">
        <v>25</v>
      </c>
      <c r="G193" s="186"/>
    </row>
    <row r="194" spans="1:7" ht="30">
      <c r="A194" s="189" t="s">
        <v>17</v>
      </c>
      <c r="B194" s="193">
        <v>7</v>
      </c>
      <c r="C194" s="193">
        <v>2</v>
      </c>
      <c r="D194" s="194" t="s">
        <v>18</v>
      </c>
      <c r="E194" s="195" t="s">
        <v>572</v>
      </c>
      <c r="F194" s="190">
        <v>327623</v>
      </c>
      <c r="G194" s="186"/>
    </row>
    <row r="195" spans="1:7" ht="30">
      <c r="A195" s="189" t="s">
        <v>640</v>
      </c>
      <c r="B195" s="193">
        <v>7</v>
      </c>
      <c r="C195" s="193">
        <v>2</v>
      </c>
      <c r="D195" s="194" t="s">
        <v>19</v>
      </c>
      <c r="E195" s="195" t="s">
        <v>572</v>
      </c>
      <c r="F195" s="190">
        <v>18058.8</v>
      </c>
      <c r="G195" s="186"/>
    </row>
    <row r="196" spans="1:7" ht="60">
      <c r="A196" s="189" t="s">
        <v>578</v>
      </c>
      <c r="B196" s="193">
        <v>7</v>
      </c>
      <c r="C196" s="193">
        <v>2</v>
      </c>
      <c r="D196" s="194" t="s">
        <v>19</v>
      </c>
      <c r="E196" s="195" t="s">
        <v>579</v>
      </c>
      <c r="F196" s="190">
        <v>0.3</v>
      </c>
      <c r="G196" s="186"/>
    </row>
    <row r="197" spans="1:7" ht="30">
      <c r="A197" s="189" t="s">
        <v>585</v>
      </c>
      <c r="B197" s="193">
        <v>7</v>
      </c>
      <c r="C197" s="193">
        <v>2</v>
      </c>
      <c r="D197" s="194" t="s">
        <v>19</v>
      </c>
      <c r="E197" s="195" t="s">
        <v>586</v>
      </c>
      <c r="F197" s="190">
        <v>17951.2</v>
      </c>
      <c r="G197" s="186"/>
    </row>
    <row r="198" spans="1:7">
      <c r="A198" s="189" t="s">
        <v>634</v>
      </c>
      <c r="B198" s="193">
        <v>7</v>
      </c>
      <c r="C198" s="193">
        <v>2</v>
      </c>
      <c r="D198" s="194" t="s">
        <v>19</v>
      </c>
      <c r="E198" s="195" t="s">
        <v>635</v>
      </c>
      <c r="F198" s="190">
        <v>9</v>
      </c>
      <c r="G198" s="186"/>
    </row>
    <row r="199" spans="1:7">
      <c r="A199" s="189" t="s">
        <v>590</v>
      </c>
      <c r="B199" s="193">
        <v>7</v>
      </c>
      <c r="C199" s="193">
        <v>2</v>
      </c>
      <c r="D199" s="194" t="s">
        <v>19</v>
      </c>
      <c r="E199" s="195" t="s">
        <v>591</v>
      </c>
      <c r="F199" s="190">
        <v>98.3</v>
      </c>
      <c r="G199" s="186"/>
    </row>
    <row r="200" spans="1:7" ht="45">
      <c r="A200" s="189" t="s">
        <v>451</v>
      </c>
      <c r="B200" s="193">
        <v>7</v>
      </c>
      <c r="C200" s="193">
        <v>2</v>
      </c>
      <c r="D200" s="194" t="s">
        <v>20</v>
      </c>
      <c r="E200" s="195" t="s">
        <v>572</v>
      </c>
      <c r="F200" s="190">
        <v>4525.3999999999996</v>
      </c>
      <c r="G200" s="186"/>
    </row>
    <row r="201" spans="1:7" ht="30">
      <c r="A201" s="189" t="s">
        <v>585</v>
      </c>
      <c r="B201" s="193">
        <v>7</v>
      </c>
      <c r="C201" s="193">
        <v>2</v>
      </c>
      <c r="D201" s="194" t="s">
        <v>20</v>
      </c>
      <c r="E201" s="195" t="s">
        <v>586</v>
      </c>
      <c r="F201" s="190">
        <v>4525.3999999999996</v>
      </c>
      <c r="G201" s="186"/>
    </row>
    <row r="202" spans="1:7" ht="90">
      <c r="A202" s="189" t="s">
        <v>21</v>
      </c>
      <c r="B202" s="193">
        <v>7</v>
      </c>
      <c r="C202" s="193">
        <v>2</v>
      </c>
      <c r="D202" s="194" t="s">
        <v>22</v>
      </c>
      <c r="E202" s="195" t="s">
        <v>572</v>
      </c>
      <c r="F202" s="190">
        <v>305038.8</v>
      </c>
      <c r="G202" s="186"/>
    </row>
    <row r="203" spans="1:7" ht="60">
      <c r="A203" s="189" t="s">
        <v>578</v>
      </c>
      <c r="B203" s="193">
        <v>7</v>
      </c>
      <c r="C203" s="193">
        <v>2</v>
      </c>
      <c r="D203" s="194" t="s">
        <v>22</v>
      </c>
      <c r="E203" s="195" t="s">
        <v>579</v>
      </c>
      <c r="F203" s="190">
        <v>299266.8</v>
      </c>
      <c r="G203" s="186"/>
    </row>
    <row r="204" spans="1:7" ht="30">
      <c r="A204" s="189" t="s">
        <v>585</v>
      </c>
      <c r="B204" s="193">
        <v>7</v>
      </c>
      <c r="C204" s="193">
        <v>2</v>
      </c>
      <c r="D204" s="194" t="s">
        <v>22</v>
      </c>
      <c r="E204" s="195" t="s">
        <v>586</v>
      </c>
      <c r="F204" s="190">
        <v>5772</v>
      </c>
      <c r="G204" s="186"/>
    </row>
    <row r="205" spans="1:7">
      <c r="A205" s="189" t="s">
        <v>23</v>
      </c>
      <c r="B205" s="193">
        <v>7</v>
      </c>
      <c r="C205" s="193">
        <v>2</v>
      </c>
      <c r="D205" s="194" t="s">
        <v>24</v>
      </c>
      <c r="E205" s="195" t="s">
        <v>572</v>
      </c>
      <c r="F205" s="190">
        <v>18831.900000000001</v>
      </c>
      <c r="G205" s="186"/>
    </row>
    <row r="206" spans="1:7" ht="30">
      <c r="A206" s="189" t="s">
        <v>640</v>
      </c>
      <c r="B206" s="193">
        <v>7</v>
      </c>
      <c r="C206" s="193">
        <v>2</v>
      </c>
      <c r="D206" s="194" t="s">
        <v>25</v>
      </c>
      <c r="E206" s="195" t="s">
        <v>572</v>
      </c>
      <c r="F206" s="190">
        <v>15831.9</v>
      </c>
      <c r="G206" s="186"/>
    </row>
    <row r="207" spans="1:7" ht="60">
      <c r="A207" s="189" t="s">
        <v>578</v>
      </c>
      <c r="B207" s="193">
        <v>7</v>
      </c>
      <c r="C207" s="193">
        <v>2</v>
      </c>
      <c r="D207" s="194" t="s">
        <v>25</v>
      </c>
      <c r="E207" s="195" t="s">
        <v>579</v>
      </c>
      <c r="F207" s="190">
        <v>13595.2</v>
      </c>
      <c r="G207" s="186"/>
    </row>
    <row r="208" spans="1:7" ht="30">
      <c r="A208" s="189" t="s">
        <v>585</v>
      </c>
      <c r="B208" s="193">
        <v>7</v>
      </c>
      <c r="C208" s="193">
        <v>2</v>
      </c>
      <c r="D208" s="194" t="s">
        <v>25</v>
      </c>
      <c r="E208" s="195" t="s">
        <v>586</v>
      </c>
      <c r="F208" s="190">
        <v>2233.1999999999998</v>
      </c>
      <c r="G208" s="186"/>
    </row>
    <row r="209" spans="1:7">
      <c r="A209" s="189" t="s">
        <v>590</v>
      </c>
      <c r="B209" s="193">
        <v>7</v>
      </c>
      <c r="C209" s="193">
        <v>2</v>
      </c>
      <c r="D209" s="194" t="s">
        <v>25</v>
      </c>
      <c r="E209" s="195" t="s">
        <v>591</v>
      </c>
      <c r="F209" s="190">
        <v>3.5</v>
      </c>
      <c r="G209" s="186"/>
    </row>
    <row r="210" spans="1:7" ht="45">
      <c r="A210" s="189" t="s">
        <v>451</v>
      </c>
      <c r="B210" s="193">
        <v>7</v>
      </c>
      <c r="C210" s="193">
        <v>2</v>
      </c>
      <c r="D210" s="194" t="s">
        <v>26</v>
      </c>
      <c r="E210" s="195" t="s">
        <v>572</v>
      </c>
      <c r="F210" s="190">
        <v>3000</v>
      </c>
      <c r="G210" s="186"/>
    </row>
    <row r="211" spans="1:7" ht="60">
      <c r="A211" s="189" t="s">
        <v>578</v>
      </c>
      <c r="B211" s="193">
        <v>7</v>
      </c>
      <c r="C211" s="193">
        <v>2</v>
      </c>
      <c r="D211" s="194" t="s">
        <v>26</v>
      </c>
      <c r="E211" s="195" t="s">
        <v>579</v>
      </c>
      <c r="F211" s="190">
        <v>3000</v>
      </c>
      <c r="G211" s="186"/>
    </row>
    <row r="212" spans="1:7" ht="45">
      <c r="A212" s="189" t="s">
        <v>521</v>
      </c>
      <c r="B212" s="193">
        <v>7</v>
      </c>
      <c r="C212" s="193">
        <v>2</v>
      </c>
      <c r="D212" s="194" t="s">
        <v>27</v>
      </c>
      <c r="E212" s="195" t="s">
        <v>572</v>
      </c>
      <c r="F212" s="190">
        <v>182.7</v>
      </c>
      <c r="G212" s="186"/>
    </row>
    <row r="213" spans="1:7" ht="30">
      <c r="A213" s="189" t="s">
        <v>594</v>
      </c>
      <c r="B213" s="193">
        <v>7</v>
      </c>
      <c r="C213" s="193">
        <v>2</v>
      </c>
      <c r="D213" s="194" t="s">
        <v>28</v>
      </c>
      <c r="E213" s="195" t="s">
        <v>572</v>
      </c>
      <c r="F213" s="190">
        <v>82.7</v>
      </c>
      <c r="G213" s="186"/>
    </row>
    <row r="214" spans="1:7" ht="30">
      <c r="A214" s="189" t="s">
        <v>585</v>
      </c>
      <c r="B214" s="193">
        <v>7</v>
      </c>
      <c r="C214" s="193">
        <v>2</v>
      </c>
      <c r="D214" s="194" t="s">
        <v>28</v>
      </c>
      <c r="E214" s="195" t="s">
        <v>586</v>
      </c>
      <c r="F214" s="190">
        <v>82.7</v>
      </c>
      <c r="G214" s="186"/>
    </row>
    <row r="215" spans="1:7" ht="30">
      <c r="A215" s="189" t="s">
        <v>594</v>
      </c>
      <c r="B215" s="193">
        <v>7</v>
      </c>
      <c r="C215" s="193">
        <v>2</v>
      </c>
      <c r="D215" s="194" t="s">
        <v>29</v>
      </c>
      <c r="E215" s="195" t="s">
        <v>572</v>
      </c>
      <c r="F215" s="190">
        <v>100</v>
      </c>
      <c r="G215" s="186"/>
    </row>
    <row r="216" spans="1:7" ht="30">
      <c r="A216" s="189" t="s">
        <v>585</v>
      </c>
      <c r="B216" s="193">
        <v>7</v>
      </c>
      <c r="C216" s="193">
        <v>2</v>
      </c>
      <c r="D216" s="194" t="s">
        <v>29</v>
      </c>
      <c r="E216" s="195" t="s">
        <v>586</v>
      </c>
      <c r="F216" s="190">
        <v>100</v>
      </c>
      <c r="G216" s="186"/>
    </row>
    <row r="217" spans="1:7" ht="30">
      <c r="A217" s="189" t="s">
        <v>523</v>
      </c>
      <c r="B217" s="193">
        <v>7</v>
      </c>
      <c r="C217" s="193">
        <v>2</v>
      </c>
      <c r="D217" s="194" t="s">
        <v>30</v>
      </c>
      <c r="E217" s="195" t="s">
        <v>572</v>
      </c>
      <c r="F217" s="190">
        <v>7000</v>
      </c>
      <c r="G217" s="186"/>
    </row>
    <row r="218" spans="1:7" ht="30">
      <c r="A218" s="189" t="s">
        <v>594</v>
      </c>
      <c r="B218" s="193">
        <v>7</v>
      </c>
      <c r="C218" s="193">
        <v>2</v>
      </c>
      <c r="D218" s="194" t="s">
        <v>31</v>
      </c>
      <c r="E218" s="195" t="s">
        <v>572</v>
      </c>
      <c r="F218" s="190">
        <v>6800</v>
      </c>
      <c r="G218" s="186"/>
    </row>
    <row r="219" spans="1:7" ht="30">
      <c r="A219" s="189" t="s">
        <v>585</v>
      </c>
      <c r="B219" s="193">
        <v>7</v>
      </c>
      <c r="C219" s="193">
        <v>2</v>
      </c>
      <c r="D219" s="194" t="s">
        <v>31</v>
      </c>
      <c r="E219" s="195" t="s">
        <v>586</v>
      </c>
      <c r="F219" s="190">
        <v>6800</v>
      </c>
      <c r="G219" s="186"/>
    </row>
    <row r="220" spans="1:7" ht="30">
      <c r="A220" s="189" t="s">
        <v>594</v>
      </c>
      <c r="B220" s="193">
        <v>7</v>
      </c>
      <c r="C220" s="193">
        <v>2</v>
      </c>
      <c r="D220" s="194" t="s">
        <v>32</v>
      </c>
      <c r="E220" s="195" t="s">
        <v>572</v>
      </c>
      <c r="F220" s="190">
        <v>200</v>
      </c>
      <c r="G220" s="186"/>
    </row>
    <row r="221" spans="1:7" ht="30">
      <c r="A221" s="189" t="s">
        <v>585</v>
      </c>
      <c r="B221" s="193">
        <v>7</v>
      </c>
      <c r="C221" s="193">
        <v>2</v>
      </c>
      <c r="D221" s="194" t="s">
        <v>32</v>
      </c>
      <c r="E221" s="195" t="s">
        <v>586</v>
      </c>
      <c r="F221" s="190">
        <v>200</v>
      </c>
      <c r="G221" s="186"/>
    </row>
    <row r="222" spans="1:7" ht="30">
      <c r="A222" s="189" t="s">
        <v>524</v>
      </c>
      <c r="B222" s="193">
        <v>7</v>
      </c>
      <c r="C222" s="193">
        <v>2</v>
      </c>
      <c r="D222" s="194" t="s">
        <v>2</v>
      </c>
      <c r="E222" s="195" t="s">
        <v>572</v>
      </c>
      <c r="F222" s="190">
        <v>687</v>
      </c>
      <c r="G222" s="186"/>
    </row>
    <row r="223" spans="1:7" ht="30">
      <c r="A223" s="189" t="s">
        <v>594</v>
      </c>
      <c r="B223" s="193">
        <v>7</v>
      </c>
      <c r="C223" s="193">
        <v>2</v>
      </c>
      <c r="D223" s="194" t="s">
        <v>3</v>
      </c>
      <c r="E223" s="195" t="s">
        <v>572</v>
      </c>
      <c r="F223" s="190">
        <v>447</v>
      </c>
      <c r="G223" s="186"/>
    </row>
    <row r="224" spans="1:7" ht="30">
      <c r="A224" s="189" t="s">
        <v>585</v>
      </c>
      <c r="B224" s="193">
        <v>7</v>
      </c>
      <c r="C224" s="193">
        <v>2</v>
      </c>
      <c r="D224" s="194" t="s">
        <v>3</v>
      </c>
      <c r="E224" s="195" t="s">
        <v>586</v>
      </c>
      <c r="F224" s="190">
        <v>447</v>
      </c>
      <c r="G224" s="186"/>
    </row>
    <row r="225" spans="1:7" ht="30">
      <c r="A225" s="189" t="s">
        <v>594</v>
      </c>
      <c r="B225" s="193">
        <v>7</v>
      </c>
      <c r="C225" s="193">
        <v>2</v>
      </c>
      <c r="D225" s="194" t="s">
        <v>4</v>
      </c>
      <c r="E225" s="195" t="s">
        <v>572</v>
      </c>
      <c r="F225" s="190">
        <v>240</v>
      </c>
      <c r="G225" s="186"/>
    </row>
    <row r="226" spans="1:7" ht="30">
      <c r="A226" s="189" t="s">
        <v>585</v>
      </c>
      <c r="B226" s="193">
        <v>7</v>
      </c>
      <c r="C226" s="193">
        <v>2</v>
      </c>
      <c r="D226" s="194" t="s">
        <v>4</v>
      </c>
      <c r="E226" s="195" t="s">
        <v>586</v>
      </c>
      <c r="F226" s="190">
        <v>240</v>
      </c>
      <c r="G226" s="186"/>
    </row>
    <row r="227" spans="1:7" ht="45">
      <c r="A227" s="189" t="s">
        <v>592</v>
      </c>
      <c r="B227" s="193">
        <v>7</v>
      </c>
      <c r="C227" s="193">
        <v>2</v>
      </c>
      <c r="D227" s="194" t="s">
        <v>593</v>
      </c>
      <c r="E227" s="195" t="s">
        <v>572</v>
      </c>
      <c r="F227" s="190">
        <v>280</v>
      </c>
      <c r="G227" s="186"/>
    </row>
    <row r="228" spans="1:7" ht="30">
      <c r="A228" s="189" t="s">
        <v>594</v>
      </c>
      <c r="B228" s="193">
        <v>7</v>
      </c>
      <c r="C228" s="193">
        <v>2</v>
      </c>
      <c r="D228" s="194" t="s">
        <v>33</v>
      </c>
      <c r="E228" s="195" t="s">
        <v>572</v>
      </c>
      <c r="F228" s="190">
        <v>213</v>
      </c>
      <c r="G228" s="186"/>
    </row>
    <row r="229" spans="1:7" ht="30">
      <c r="A229" s="189" t="s">
        <v>585</v>
      </c>
      <c r="B229" s="193">
        <v>7</v>
      </c>
      <c r="C229" s="193">
        <v>2</v>
      </c>
      <c r="D229" s="194" t="s">
        <v>33</v>
      </c>
      <c r="E229" s="195" t="s">
        <v>586</v>
      </c>
      <c r="F229" s="190">
        <v>213</v>
      </c>
      <c r="G229" s="186"/>
    </row>
    <row r="230" spans="1:7" ht="30">
      <c r="A230" s="189" t="s">
        <v>594</v>
      </c>
      <c r="B230" s="193">
        <v>7</v>
      </c>
      <c r="C230" s="193">
        <v>2</v>
      </c>
      <c r="D230" s="194" t="s">
        <v>34</v>
      </c>
      <c r="E230" s="195" t="s">
        <v>572</v>
      </c>
      <c r="F230" s="190">
        <v>67</v>
      </c>
      <c r="G230" s="186"/>
    </row>
    <row r="231" spans="1:7" ht="30">
      <c r="A231" s="189" t="s">
        <v>585</v>
      </c>
      <c r="B231" s="193">
        <v>7</v>
      </c>
      <c r="C231" s="193">
        <v>2</v>
      </c>
      <c r="D231" s="194" t="s">
        <v>34</v>
      </c>
      <c r="E231" s="195" t="s">
        <v>586</v>
      </c>
      <c r="F231" s="190">
        <v>67</v>
      </c>
      <c r="G231" s="186"/>
    </row>
    <row r="232" spans="1:7" ht="30">
      <c r="A232" s="189" t="s">
        <v>5</v>
      </c>
      <c r="B232" s="193">
        <v>7</v>
      </c>
      <c r="C232" s="193">
        <v>2</v>
      </c>
      <c r="D232" s="194" t="s">
        <v>6</v>
      </c>
      <c r="E232" s="195" t="s">
        <v>572</v>
      </c>
      <c r="F232" s="190">
        <v>545.9</v>
      </c>
      <c r="G232" s="186"/>
    </row>
    <row r="233" spans="1:7" ht="30">
      <c r="A233" s="189" t="s">
        <v>594</v>
      </c>
      <c r="B233" s="193">
        <v>7</v>
      </c>
      <c r="C233" s="193">
        <v>2</v>
      </c>
      <c r="D233" s="194" t="s">
        <v>35</v>
      </c>
      <c r="E233" s="195" t="s">
        <v>572</v>
      </c>
      <c r="F233" s="190">
        <v>330</v>
      </c>
      <c r="G233" s="186"/>
    </row>
    <row r="234" spans="1:7" ht="30">
      <c r="A234" s="189" t="s">
        <v>585</v>
      </c>
      <c r="B234" s="193">
        <v>7</v>
      </c>
      <c r="C234" s="193">
        <v>2</v>
      </c>
      <c r="D234" s="194" t="s">
        <v>35</v>
      </c>
      <c r="E234" s="195" t="s">
        <v>586</v>
      </c>
      <c r="F234" s="190">
        <v>330</v>
      </c>
      <c r="G234" s="186"/>
    </row>
    <row r="235" spans="1:7" ht="30">
      <c r="A235" s="189" t="s">
        <v>594</v>
      </c>
      <c r="B235" s="193">
        <v>7</v>
      </c>
      <c r="C235" s="193">
        <v>2</v>
      </c>
      <c r="D235" s="194" t="s">
        <v>7</v>
      </c>
      <c r="E235" s="195" t="s">
        <v>572</v>
      </c>
      <c r="F235" s="190">
        <v>117.9</v>
      </c>
      <c r="G235" s="186"/>
    </row>
    <row r="236" spans="1:7" ht="30">
      <c r="A236" s="189" t="s">
        <v>585</v>
      </c>
      <c r="B236" s="193">
        <v>7</v>
      </c>
      <c r="C236" s="193">
        <v>2</v>
      </c>
      <c r="D236" s="194" t="s">
        <v>7</v>
      </c>
      <c r="E236" s="195" t="s">
        <v>586</v>
      </c>
      <c r="F236" s="190">
        <v>117.9</v>
      </c>
      <c r="G236" s="186"/>
    </row>
    <row r="237" spans="1:7" ht="30">
      <c r="A237" s="189" t="s">
        <v>594</v>
      </c>
      <c r="B237" s="193">
        <v>7</v>
      </c>
      <c r="C237" s="193">
        <v>2</v>
      </c>
      <c r="D237" s="194" t="s">
        <v>8</v>
      </c>
      <c r="E237" s="195" t="s">
        <v>572</v>
      </c>
      <c r="F237" s="190">
        <v>98</v>
      </c>
      <c r="G237" s="186"/>
    </row>
    <row r="238" spans="1:7" ht="30">
      <c r="A238" s="189" t="s">
        <v>585</v>
      </c>
      <c r="B238" s="193">
        <v>7</v>
      </c>
      <c r="C238" s="193">
        <v>2</v>
      </c>
      <c r="D238" s="194" t="s">
        <v>8</v>
      </c>
      <c r="E238" s="195" t="s">
        <v>586</v>
      </c>
      <c r="F238" s="190">
        <v>98</v>
      </c>
      <c r="G238" s="186"/>
    </row>
    <row r="239" spans="1:7" ht="45">
      <c r="A239" s="189" t="s">
        <v>36</v>
      </c>
      <c r="B239" s="193">
        <v>7</v>
      </c>
      <c r="C239" s="193">
        <v>2</v>
      </c>
      <c r="D239" s="194" t="s">
        <v>37</v>
      </c>
      <c r="E239" s="195" t="s">
        <v>572</v>
      </c>
      <c r="F239" s="190">
        <v>14.4</v>
      </c>
      <c r="G239" s="186"/>
    </row>
    <row r="240" spans="1:7" ht="30">
      <c r="A240" s="189" t="s">
        <v>594</v>
      </c>
      <c r="B240" s="193">
        <v>7</v>
      </c>
      <c r="C240" s="193">
        <v>2</v>
      </c>
      <c r="D240" s="194" t="s">
        <v>38</v>
      </c>
      <c r="E240" s="195" t="s">
        <v>572</v>
      </c>
      <c r="F240" s="190">
        <v>14.4</v>
      </c>
      <c r="G240" s="186"/>
    </row>
    <row r="241" spans="1:7">
      <c r="A241" s="189" t="s">
        <v>634</v>
      </c>
      <c r="B241" s="193">
        <v>7</v>
      </c>
      <c r="C241" s="193">
        <v>2</v>
      </c>
      <c r="D241" s="194" t="s">
        <v>38</v>
      </c>
      <c r="E241" s="195" t="s">
        <v>635</v>
      </c>
      <c r="F241" s="190">
        <v>14.4</v>
      </c>
      <c r="G241" s="186"/>
    </row>
    <row r="242" spans="1:7" ht="45">
      <c r="A242" s="189" t="s">
        <v>542</v>
      </c>
      <c r="B242" s="193">
        <v>7</v>
      </c>
      <c r="C242" s="193">
        <v>2</v>
      </c>
      <c r="D242" s="194" t="s">
        <v>9</v>
      </c>
      <c r="E242" s="195" t="s">
        <v>572</v>
      </c>
      <c r="F242" s="190">
        <v>2241.8000000000002</v>
      </c>
      <c r="G242" s="186"/>
    </row>
    <row r="243" spans="1:7" ht="30">
      <c r="A243" s="189" t="s">
        <v>594</v>
      </c>
      <c r="B243" s="193">
        <v>7</v>
      </c>
      <c r="C243" s="193">
        <v>2</v>
      </c>
      <c r="D243" s="194" t="s">
        <v>39</v>
      </c>
      <c r="E243" s="195" t="s">
        <v>572</v>
      </c>
      <c r="F243" s="190">
        <v>263</v>
      </c>
      <c r="G243" s="186"/>
    </row>
    <row r="244" spans="1:7" ht="30">
      <c r="A244" s="189" t="s">
        <v>585</v>
      </c>
      <c r="B244" s="193">
        <v>7</v>
      </c>
      <c r="C244" s="193">
        <v>2</v>
      </c>
      <c r="D244" s="194" t="s">
        <v>39</v>
      </c>
      <c r="E244" s="195" t="s">
        <v>586</v>
      </c>
      <c r="F244" s="190">
        <v>263</v>
      </c>
      <c r="G244" s="186"/>
    </row>
    <row r="245" spans="1:7" ht="30">
      <c r="A245" s="189" t="s">
        <v>594</v>
      </c>
      <c r="B245" s="193">
        <v>7</v>
      </c>
      <c r="C245" s="193">
        <v>2</v>
      </c>
      <c r="D245" s="194" t="s">
        <v>10</v>
      </c>
      <c r="E245" s="195" t="s">
        <v>572</v>
      </c>
      <c r="F245" s="190">
        <v>1978.8</v>
      </c>
      <c r="G245" s="186"/>
    </row>
    <row r="246" spans="1:7" ht="30">
      <c r="A246" s="189" t="s">
        <v>585</v>
      </c>
      <c r="B246" s="193">
        <v>7</v>
      </c>
      <c r="C246" s="193">
        <v>2</v>
      </c>
      <c r="D246" s="194" t="s">
        <v>10</v>
      </c>
      <c r="E246" s="195" t="s">
        <v>586</v>
      </c>
      <c r="F246" s="190">
        <v>1978.8</v>
      </c>
      <c r="G246" s="186"/>
    </row>
    <row r="247" spans="1:7" ht="45">
      <c r="A247" s="189" t="s">
        <v>547</v>
      </c>
      <c r="B247" s="193">
        <v>7</v>
      </c>
      <c r="C247" s="193">
        <v>2</v>
      </c>
      <c r="D247" s="194" t="s">
        <v>40</v>
      </c>
      <c r="E247" s="195" t="s">
        <v>572</v>
      </c>
      <c r="F247" s="190">
        <v>15</v>
      </c>
      <c r="G247" s="186"/>
    </row>
    <row r="248" spans="1:7" ht="30">
      <c r="A248" s="189" t="s">
        <v>41</v>
      </c>
      <c r="B248" s="193">
        <v>7</v>
      </c>
      <c r="C248" s="193">
        <v>2</v>
      </c>
      <c r="D248" s="194" t="s">
        <v>42</v>
      </c>
      <c r="E248" s="195" t="s">
        <v>572</v>
      </c>
      <c r="F248" s="190">
        <v>15</v>
      </c>
      <c r="G248" s="186"/>
    </row>
    <row r="249" spans="1:7" ht="30">
      <c r="A249" s="189" t="s">
        <v>585</v>
      </c>
      <c r="B249" s="193">
        <v>7</v>
      </c>
      <c r="C249" s="193">
        <v>2</v>
      </c>
      <c r="D249" s="194" t="s">
        <v>42</v>
      </c>
      <c r="E249" s="195" t="s">
        <v>586</v>
      </c>
      <c r="F249" s="190">
        <v>15</v>
      </c>
      <c r="G249" s="186"/>
    </row>
    <row r="250" spans="1:7" ht="30">
      <c r="A250" s="189" t="s">
        <v>43</v>
      </c>
      <c r="B250" s="193">
        <v>7</v>
      </c>
      <c r="C250" s="193">
        <v>5</v>
      </c>
      <c r="D250" s="194" t="s">
        <v>572</v>
      </c>
      <c r="E250" s="195" t="s">
        <v>572</v>
      </c>
      <c r="F250" s="190">
        <v>192.8</v>
      </c>
      <c r="G250" s="186"/>
    </row>
    <row r="251" spans="1:7">
      <c r="A251" s="189" t="s">
        <v>44</v>
      </c>
      <c r="B251" s="193">
        <v>7</v>
      </c>
      <c r="C251" s="193">
        <v>5</v>
      </c>
      <c r="D251" s="194" t="s">
        <v>45</v>
      </c>
      <c r="E251" s="195" t="s">
        <v>572</v>
      </c>
      <c r="F251" s="190">
        <v>94.8</v>
      </c>
      <c r="G251" s="186"/>
    </row>
    <row r="252" spans="1:7">
      <c r="A252" s="189" t="s">
        <v>46</v>
      </c>
      <c r="B252" s="193">
        <v>7</v>
      </c>
      <c r="C252" s="193">
        <v>5</v>
      </c>
      <c r="D252" s="194" t="s">
        <v>47</v>
      </c>
      <c r="E252" s="195" t="s">
        <v>572</v>
      </c>
      <c r="F252" s="190">
        <v>94.8</v>
      </c>
      <c r="G252" s="186"/>
    </row>
    <row r="253" spans="1:7" ht="30">
      <c r="A253" s="189" t="s">
        <v>585</v>
      </c>
      <c r="B253" s="193">
        <v>7</v>
      </c>
      <c r="C253" s="193">
        <v>5</v>
      </c>
      <c r="D253" s="194" t="s">
        <v>47</v>
      </c>
      <c r="E253" s="195" t="s">
        <v>586</v>
      </c>
      <c r="F253" s="190">
        <v>94.8</v>
      </c>
      <c r="G253" s="186"/>
    </row>
    <row r="254" spans="1:7" ht="45">
      <c r="A254" s="189" t="s">
        <v>518</v>
      </c>
      <c r="B254" s="193">
        <v>7</v>
      </c>
      <c r="C254" s="193">
        <v>5</v>
      </c>
      <c r="D254" s="194" t="s">
        <v>604</v>
      </c>
      <c r="E254" s="195" t="s">
        <v>572</v>
      </c>
      <c r="F254" s="190">
        <v>50</v>
      </c>
      <c r="G254" s="186"/>
    </row>
    <row r="255" spans="1:7" ht="30">
      <c r="A255" s="189" t="s">
        <v>594</v>
      </c>
      <c r="B255" s="193">
        <v>7</v>
      </c>
      <c r="C255" s="193">
        <v>5</v>
      </c>
      <c r="D255" s="194" t="s">
        <v>48</v>
      </c>
      <c r="E255" s="195" t="s">
        <v>572</v>
      </c>
      <c r="F255" s="190">
        <v>50</v>
      </c>
      <c r="G255" s="186"/>
    </row>
    <row r="256" spans="1:7" ht="30">
      <c r="A256" s="189" t="s">
        <v>585</v>
      </c>
      <c r="B256" s="193">
        <v>7</v>
      </c>
      <c r="C256" s="193">
        <v>5</v>
      </c>
      <c r="D256" s="194" t="s">
        <v>48</v>
      </c>
      <c r="E256" s="195" t="s">
        <v>586</v>
      </c>
      <c r="F256" s="190">
        <v>50</v>
      </c>
      <c r="G256" s="186"/>
    </row>
    <row r="257" spans="1:7" ht="45">
      <c r="A257" s="189" t="s">
        <v>36</v>
      </c>
      <c r="B257" s="193">
        <v>7</v>
      </c>
      <c r="C257" s="193">
        <v>5</v>
      </c>
      <c r="D257" s="194" t="s">
        <v>37</v>
      </c>
      <c r="E257" s="195" t="s">
        <v>572</v>
      </c>
      <c r="F257" s="190">
        <v>20</v>
      </c>
      <c r="G257" s="186"/>
    </row>
    <row r="258" spans="1:7" ht="30">
      <c r="A258" s="189" t="s">
        <v>594</v>
      </c>
      <c r="B258" s="193">
        <v>7</v>
      </c>
      <c r="C258" s="193">
        <v>5</v>
      </c>
      <c r="D258" s="194" t="s">
        <v>49</v>
      </c>
      <c r="E258" s="195" t="s">
        <v>572</v>
      </c>
      <c r="F258" s="190">
        <v>20</v>
      </c>
      <c r="G258" s="186"/>
    </row>
    <row r="259" spans="1:7" ht="30">
      <c r="A259" s="189" t="s">
        <v>585</v>
      </c>
      <c r="B259" s="193">
        <v>7</v>
      </c>
      <c r="C259" s="193">
        <v>5</v>
      </c>
      <c r="D259" s="194" t="s">
        <v>49</v>
      </c>
      <c r="E259" s="195" t="s">
        <v>586</v>
      </c>
      <c r="F259" s="190">
        <v>20</v>
      </c>
      <c r="G259" s="186"/>
    </row>
    <row r="260" spans="1:7" ht="45">
      <c r="A260" s="189" t="s">
        <v>546</v>
      </c>
      <c r="B260" s="193">
        <v>7</v>
      </c>
      <c r="C260" s="193">
        <v>5</v>
      </c>
      <c r="D260" s="194" t="s">
        <v>50</v>
      </c>
      <c r="E260" s="195" t="s">
        <v>572</v>
      </c>
      <c r="F260" s="190">
        <v>28</v>
      </c>
      <c r="G260" s="186"/>
    </row>
    <row r="261" spans="1:7" ht="27.6" customHeight="1">
      <c r="A261" s="189" t="s">
        <v>51</v>
      </c>
      <c r="B261" s="193">
        <v>7</v>
      </c>
      <c r="C261" s="193">
        <v>5</v>
      </c>
      <c r="D261" s="194" t="s">
        <v>52</v>
      </c>
      <c r="E261" s="195" t="s">
        <v>572</v>
      </c>
      <c r="F261" s="190">
        <v>14</v>
      </c>
      <c r="G261" s="186"/>
    </row>
    <row r="262" spans="1:7" ht="30">
      <c r="A262" s="189" t="s">
        <v>585</v>
      </c>
      <c r="B262" s="193">
        <v>7</v>
      </c>
      <c r="C262" s="193">
        <v>5</v>
      </c>
      <c r="D262" s="194" t="s">
        <v>52</v>
      </c>
      <c r="E262" s="195" t="s">
        <v>586</v>
      </c>
      <c r="F262" s="190">
        <v>14</v>
      </c>
      <c r="G262" s="186"/>
    </row>
    <row r="263" spans="1:7" ht="60">
      <c r="A263" s="189" t="s">
        <v>53</v>
      </c>
      <c r="B263" s="193">
        <v>7</v>
      </c>
      <c r="C263" s="193">
        <v>5</v>
      </c>
      <c r="D263" s="194" t="s">
        <v>54</v>
      </c>
      <c r="E263" s="195" t="s">
        <v>572</v>
      </c>
      <c r="F263" s="190">
        <v>14</v>
      </c>
      <c r="G263" s="186"/>
    </row>
    <row r="264" spans="1:7" ht="30">
      <c r="A264" s="189" t="s">
        <v>585</v>
      </c>
      <c r="B264" s="193">
        <v>7</v>
      </c>
      <c r="C264" s="193">
        <v>5</v>
      </c>
      <c r="D264" s="194" t="s">
        <v>54</v>
      </c>
      <c r="E264" s="195" t="s">
        <v>586</v>
      </c>
      <c r="F264" s="190">
        <v>14</v>
      </c>
      <c r="G264" s="186"/>
    </row>
    <row r="265" spans="1:7">
      <c r="A265" s="189" t="s">
        <v>55</v>
      </c>
      <c r="B265" s="193">
        <v>7</v>
      </c>
      <c r="C265" s="193">
        <v>7</v>
      </c>
      <c r="D265" s="194" t="s">
        <v>572</v>
      </c>
      <c r="E265" s="195" t="s">
        <v>572</v>
      </c>
      <c r="F265" s="190">
        <v>448.2</v>
      </c>
      <c r="G265" s="186"/>
    </row>
    <row r="266" spans="1:7" ht="45">
      <c r="A266" s="189" t="s">
        <v>521</v>
      </c>
      <c r="B266" s="193">
        <v>7</v>
      </c>
      <c r="C266" s="193">
        <v>7</v>
      </c>
      <c r="D266" s="194" t="s">
        <v>27</v>
      </c>
      <c r="E266" s="195" t="s">
        <v>572</v>
      </c>
      <c r="F266" s="190">
        <v>284.2</v>
      </c>
      <c r="G266" s="186"/>
    </row>
    <row r="267" spans="1:7" ht="41.45" customHeight="1">
      <c r="A267" s="189" t="s">
        <v>56</v>
      </c>
      <c r="B267" s="193">
        <v>7</v>
      </c>
      <c r="C267" s="193">
        <v>7</v>
      </c>
      <c r="D267" s="194" t="s">
        <v>57</v>
      </c>
      <c r="E267" s="195" t="s">
        <v>572</v>
      </c>
      <c r="F267" s="190">
        <v>247.6</v>
      </c>
      <c r="G267" s="186"/>
    </row>
    <row r="268" spans="1:7" ht="30">
      <c r="A268" s="189" t="s">
        <v>585</v>
      </c>
      <c r="B268" s="193">
        <v>7</v>
      </c>
      <c r="C268" s="193">
        <v>7</v>
      </c>
      <c r="D268" s="194" t="s">
        <v>57</v>
      </c>
      <c r="E268" s="195" t="s">
        <v>586</v>
      </c>
      <c r="F268" s="190">
        <v>247.6</v>
      </c>
      <c r="G268" s="186"/>
    </row>
    <row r="269" spans="1:7" ht="30">
      <c r="A269" s="189" t="s">
        <v>594</v>
      </c>
      <c r="B269" s="193">
        <v>7</v>
      </c>
      <c r="C269" s="193">
        <v>7</v>
      </c>
      <c r="D269" s="194" t="s">
        <v>28</v>
      </c>
      <c r="E269" s="195" t="s">
        <v>572</v>
      </c>
      <c r="F269" s="190">
        <v>36.6</v>
      </c>
      <c r="G269" s="186"/>
    </row>
    <row r="270" spans="1:7" ht="30">
      <c r="A270" s="189" t="s">
        <v>585</v>
      </c>
      <c r="B270" s="193">
        <v>7</v>
      </c>
      <c r="C270" s="193">
        <v>7</v>
      </c>
      <c r="D270" s="194" t="s">
        <v>28</v>
      </c>
      <c r="E270" s="195" t="s">
        <v>586</v>
      </c>
      <c r="F270" s="190">
        <v>36.6</v>
      </c>
      <c r="G270" s="186"/>
    </row>
    <row r="271" spans="1:7" ht="60">
      <c r="A271" s="189" t="s">
        <v>529</v>
      </c>
      <c r="B271" s="193">
        <v>7</v>
      </c>
      <c r="C271" s="193">
        <v>7</v>
      </c>
      <c r="D271" s="194" t="s">
        <v>58</v>
      </c>
      <c r="E271" s="195" t="s">
        <v>572</v>
      </c>
      <c r="F271" s="190">
        <v>64</v>
      </c>
      <c r="G271" s="186"/>
    </row>
    <row r="272" spans="1:7" ht="30">
      <c r="A272" s="189" t="s">
        <v>594</v>
      </c>
      <c r="B272" s="193">
        <v>7</v>
      </c>
      <c r="C272" s="193">
        <v>7</v>
      </c>
      <c r="D272" s="194" t="s">
        <v>59</v>
      </c>
      <c r="E272" s="195" t="s">
        <v>572</v>
      </c>
      <c r="F272" s="190">
        <v>20</v>
      </c>
      <c r="G272" s="186"/>
    </row>
    <row r="273" spans="1:7" ht="30">
      <c r="A273" s="189" t="s">
        <v>585</v>
      </c>
      <c r="B273" s="193">
        <v>7</v>
      </c>
      <c r="C273" s="193">
        <v>7</v>
      </c>
      <c r="D273" s="194" t="s">
        <v>59</v>
      </c>
      <c r="E273" s="195" t="s">
        <v>586</v>
      </c>
      <c r="F273" s="190">
        <v>20</v>
      </c>
      <c r="G273" s="186"/>
    </row>
    <row r="274" spans="1:7" ht="30">
      <c r="A274" s="189" t="s">
        <v>594</v>
      </c>
      <c r="B274" s="193">
        <v>7</v>
      </c>
      <c r="C274" s="193">
        <v>7</v>
      </c>
      <c r="D274" s="194" t="s">
        <v>60</v>
      </c>
      <c r="E274" s="195" t="s">
        <v>572</v>
      </c>
      <c r="F274" s="190">
        <v>20</v>
      </c>
      <c r="G274" s="186"/>
    </row>
    <row r="275" spans="1:7" ht="30">
      <c r="A275" s="189" t="s">
        <v>585</v>
      </c>
      <c r="B275" s="193">
        <v>7</v>
      </c>
      <c r="C275" s="193">
        <v>7</v>
      </c>
      <c r="D275" s="194" t="s">
        <v>60</v>
      </c>
      <c r="E275" s="195" t="s">
        <v>586</v>
      </c>
      <c r="F275" s="190">
        <v>20</v>
      </c>
      <c r="G275" s="186"/>
    </row>
    <row r="276" spans="1:7" ht="30">
      <c r="A276" s="189" t="s">
        <v>594</v>
      </c>
      <c r="B276" s="193">
        <v>7</v>
      </c>
      <c r="C276" s="193">
        <v>7</v>
      </c>
      <c r="D276" s="194" t="s">
        <v>61</v>
      </c>
      <c r="E276" s="195" t="s">
        <v>572</v>
      </c>
      <c r="F276" s="190">
        <v>24</v>
      </c>
      <c r="G276" s="186"/>
    </row>
    <row r="277" spans="1:7" ht="30">
      <c r="A277" s="189" t="s">
        <v>585</v>
      </c>
      <c r="B277" s="193">
        <v>7</v>
      </c>
      <c r="C277" s="193">
        <v>7</v>
      </c>
      <c r="D277" s="194" t="s">
        <v>61</v>
      </c>
      <c r="E277" s="195" t="s">
        <v>586</v>
      </c>
      <c r="F277" s="190">
        <v>24</v>
      </c>
      <c r="G277" s="186"/>
    </row>
    <row r="278" spans="1:7" ht="28.15" customHeight="1">
      <c r="A278" s="189" t="s">
        <v>538</v>
      </c>
      <c r="B278" s="193">
        <v>7</v>
      </c>
      <c r="C278" s="193">
        <v>7</v>
      </c>
      <c r="D278" s="194" t="s">
        <v>62</v>
      </c>
      <c r="E278" s="195" t="s">
        <v>572</v>
      </c>
      <c r="F278" s="190">
        <v>100</v>
      </c>
      <c r="G278" s="186"/>
    </row>
    <row r="279" spans="1:7" ht="30">
      <c r="A279" s="189" t="s">
        <v>594</v>
      </c>
      <c r="B279" s="193">
        <v>7</v>
      </c>
      <c r="C279" s="193">
        <v>7</v>
      </c>
      <c r="D279" s="194" t="s">
        <v>63</v>
      </c>
      <c r="E279" s="195" t="s">
        <v>572</v>
      </c>
      <c r="F279" s="190">
        <v>20</v>
      </c>
      <c r="G279" s="186"/>
    </row>
    <row r="280" spans="1:7" ht="30">
      <c r="A280" s="189" t="s">
        <v>585</v>
      </c>
      <c r="B280" s="193">
        <v>7</v>
      </c>
      <c r="C280" s="193">
        <v>7</v>
      </c>
      <c r="D280" s="194" t="s">
        <v>63</v>
      </c>
      <c r="E280" s="195" t="s">
        <v>586</v>
      </c>
      <c r="F280" s="190">
        <v>20</v>
      </c>
      <c r="G280" s="186"/>
    </row>
    <row r="281" spans="1:7" ht="30">
      <c r="A281" s="189" t="s">
        <v>594</v>
      </c>
      <c r="B281" s="193">
        <v>7</v>
      </c>
      <c r="C281" s="193">
        <v>7</v>
      </c>
      <c r="D281" s="194" t="s">
        <v>64</v>
      </c>
      <c r="E281" s="195" t="s">
        <v>572</v>
      </c>
      <c r="F281" s="190">
        <v>25</v>
      </c>
      <c r="G281" s="186"/>
    </row>
    <row r="282" spans="1:7" ht="30">
      <c r="A282" s="189" t="s">
        <v>585</v>
      </c>
      <c r="B282" s="193">
        <v>7</v>
      </c>
      <c r="C282" s="193">
        <v>7</v>
      </c>
      <c r="D282" s="194" t="s">
        <v>64</v>
      </c>
      <c r="E282" s="195" t="s">
        <v>586</v>
      </c>
      <c r="F282" s="190">
        <v>25</v>
      </c>
      <c r="G282" s="186"/>
    </row>
    <row r="283" spans="1:7" ht="30">
      <c r="A283" s="189" t="s">
        <v>594</v>
      </c>
      <c r="B283" s="193">
        <v>7</v>
      </c>
      <c r="C283" s="193">
        <v>7</v>
      </c>
      <c r="D283" s="194" t="s">
        <v>65</v>
      </c>
      <c r="E283" s="195" t="s">
        <v>572</v>
      </c>
      <c r="F283" s="190">
        <v>30</v>
      </c>
      <c r="G283" s="186"/>
    </row>
    <row r="284" spans="1:7" ht="30">
      <c r="A284" s="189" t="s">
        <v>585</v>
      </c>
      <c r="B284" s="193">
        <v>7</v>
      </c>
      <c r="C284" s="193">
        <v>7</v>
      </c>
      <c r="D284" s="194" t="s">
        <v>65</v>
      </c>
      <c r="E284" s="195" t="s">
        <v>586</v>
      </c>
      <c r="F284" s="190">
        <v>30</v>
      </c>
      <c r="G284" s="186"/>
    </row>
    <row r="285" spans="1:7" ht="30">
      <c r="A285" s="189" t="s">
        <v>594</v>
      </c>
      <c r="B285" s="193">
        <v>7</v>
      </c>
      <c r="C285" s="193">
        <v>7</v>
      </c>
      <c r="D285" s="194" t="s">
        <v>66</v>
      </c>
      <c r="E285" s="195" t="s">
        <v>572</v>
      </c>
      <c r="F285" s="190">
        <v>5</v>
      </c>
      <c r="G285" s="186"/>
    </row>
    <row r="286" spans="1:7" ht="30">
      <c r="A286" s="189" t="s">
        <v>585</v>
      </c>
      <c r="B286" s="193">
        <v>7</v>
      </c>
      <c r="C286" s="193">
        <v>7</v>
      </c>
      <c r="D286" s="194" t="s">
        <v>66</v>
      </c>
      <c r="E286" s="195" t="s">
        <v>586</v>
      </c>
      <c r="F286" s="190">
        <v>5</v>
      </c>
      <c r="G286" s="186"/>
    </row>
    <row r="287" spans="1:7" ht="30">
      <c r="A287" s="189" t="s">
        <v>594</v>
      </c>
      <c r="B287" s="193">
        <v>7</v>
      </c>
      <c r="C287" s="193">
        <v>7</v>
      </c>
      <c r="D287" s="194" t="s">
        <v>67</v>
      </c>
      <c r="E287" s="195" t="s">
        <v>572</v>
      </c>
      <c r="F287" s="190">
        <v>5</v>
      </c>
      <c r="G287" s="186"/>
    </row>
    <row r="288" spans="1:7" ht="30">
      <c r="A288" s="189" t="s">
        <v>585</v>
      </c>
      <c r="B288" s="193">
        <v>7</v>
      </c>
      <c r="C288" s="193">
        <v>7</v>
      </c>
      <c r="D288" s="194" t="s">
        <v>67</v>
      </c>
      <c r="E288" s="195" t="s">
        <v>586</v>
      </c>
      <c r="F288" s="190">
        <v>5</v>
      </c>
      <c r="G288" s="186"/>
    </row>
    <row r="289" spans="1:7" ht="30">
      <c r="A289" s="189" t="s">
        <v>594</v>
      </c>
      <c r="B289" s="193">
        <v>7</v>
      </c>
      <c r="C289" s="193">
        <v>7</v>
      </c>
      <c r="D289" s="194" t="s">
        <v>68</v>
      </c>
      <c r="E289" s="195" t="s">
        <v>572</v>
      </c>
      <c r="F289" s="190">
        <v>10</v>
      </c>
      <c r="G289" s="186"/>
    </row>
    <row r="290" spans="1:7" ht="30">
      <c r="A290" s="189" t="s">
        <v>585</v>
      </c>
      <c r="B290" s="193">
        <v>7</v>
      </c>
      <c r="C290" s="193">
        <v>7</v>
      </c>
      <c r="D290" s="194" t="s">
        <v>68</v>
      </c>
      <c r="E290" s="195" t="s">
        <v>586</v>
      </c>
      <c r="F290" s="190">
        <v>10</v>
      </c>
      <c r="G290" s="186"/>
    </row>
    <row r="291" spans="1:7" ht="30">
      <c r="A291" s="189" t="s">
        <v>594</v>
      </c>
      <c r="B291" s="193">
        <v>7</v>
      </c>
      <c r="C291" s="193">
        <v>7</v>
      </c>
      <c r="D291" s="194" t="s">
        <v>69</v>
      </c>
      <c r="E291" s="195" t="s">
        <v>572</v>
      </c>
      <c r="F291" s="190">
        <v>5</v>
      </c>
      <c r="G291" s="186"/>
    </row>
    <row r="292" spans="1:7" ht="30">
      <c r="A292" s="189" t="s">
        <v>585</v>
      </c>
      <c r="B292" s="193">
        <v>7</v>
      </c>
      <c r="C292" s="193">
        <v>7</v>
      </c>
      <c r="D292" s="194" t="s">
        <v>69</v>
      </c>
      <c r="E292" s="195" t="s">
        <v>586</v>
      </c>
      <c r="F292" s="190">
        <v>5</v>
      </c>
      <c r="G292" s="186"/>
    </row>
    <row r="293" spans="1:7">
      <c r="A293" s="189" t="s">
        <v>70</v>
      </c>
      <c r="B293" s="193">
        <v>7</v>
      </c>
      <c r="C293" s="193">
        <v>9</v>
      </c>
      <c r="D293" s="194" t="s">
        <v>572</v>
      </c>
      <c r="E293" s="195" t="s">
        <v>572</v>
      </c>
      <c r="F293" s="190">
        <v>5835.6</v>
      </c>
      <c r="G293" s="186"/>
    </row>
    <row r="294" spans="1:7" ht="30">
      <c r="A294" s="189" t="s">
        <v>574</v>
      </c>
      <c r="B294" s="193">
        <v>7</v>
      </c>
      <c r="C294" s="193">
        <v>9</v>
      </c>
      <c r="D294" s="194" t="s">
        <v>575</v>
      </c>
      <c r="E294" s="195" t="s">
        <v>572</v>
      </c>
      <c r="F294" s="190">
        <v>1665.7</v>
      </c>
      <c r="G294" s="186"/>
    </row>
    <row r="295" spans="1:7" ht="30">
      <c r="A295" s="189" t="s">
        <v>576</v>
      </c>
      <c r="B295" s="193">
        <v>7</v>
      </c>
      <c r="C295" s="193">
        <v>9</v>
      </c>
      <c r="D295" s="194" t="s">
        <v>583</v>
      </c>
      <c r="E295" s="195" t="s">
        <v>572</v>
      </c>
      <c r="F295" s="190">
        <v>300</v>
      </c>
      <c r="G295" s="186"/>
    </row>
    <row r="296" spans="1:7" ht="60">
      <c r="A296" s="189" t="s">
        <v>578</v>
      </c>
      <c r="B296" s="193">
        <v>7</v>
      </c>
      <c r="C296" s="193">
        <v>9</v>
      </c>
      <c r="D296" s="194" t="s">
        <v>583</v>
      </c>
      <c r="E296" s="195" t="s">
        <v>579</v>
      </c>
      <c r="F296" s="190">
        <v>300</v>
      </c>
      <c r="G296" s="186"/>
    </row>
    <row r="297" spans="1:7">
      <c r="A297" s="189" t="s">
        <v>580</v>
      </c>
      <c r="B297" s="193">
        <v>7</v>
      </c>
      <c r="C297" s="193">
        <v>9</v>
      </c>
      <c r="D297" s="194" t="s">
        <v>584</v>
      </c>
      <c r="E297" s="195" t="s">
        <v>572</v>
      </c>
      <c r="F297" s="190">
        <v>1365.7</v>
      </c>
      <c r="G297" s="186"/>
    </row>
    <row r="298" spans="1:7" ht="60">
      <c r="A298" s="189" t="s">
        <v>578</v>
      </c>
      <c r="B298" s="193">
        <v>7</v>
      </c>
      <c r="C298" s="193">
        <v>9</v>
      </c>
      <c r="D298" s="194" t="s">
        <v>584</v>
      </c>
      <c r="E298" s="195" t="s">
        <v>579</v>
      </c>
      <c r="F298" s="190">
        <v>1005</v>
      </c>
      <c r="G298" s="186"/>
    </row>
    <row r="299" spans="1:7" ht="30">
      <c r="A299" s="189" t="s">
        <v>585</v>
      </c>
      <c r="B299" s="193">
        <v>7</v>
      </c>
      <c r="C299" s="193">
        <v>9</v>
      </c>
      <c r="D299" s="194" t="s">
        <v>584</v>
      </c>
      <c r="E299" s="195" t="s">
        <v>586</v>
      </c>
      <c r="F299" s="190">
        <v>337</v>
      </c>
      <c r="G299" s="186"/>
    </row>
    <row r="300" spans="1:7">
      <c r="A300" s="189" t="s">
        <v>590</v>
      </c>
      <c r="B300" s="193">
        <v>7</v>
      </c>
      <c r="C300" s="193">
        <v>9</v>
      </c>
      <c r="D300" s="194" t="s">
        <v>584</v>
      </c>
      <c r="E300" s="195" t="s">
        <v>591</v>
      </c>
      <c r="F300" s="190">
        <v>23.7</v>
      </c>
      <c r="G300" s="186"/>
    </row>
    <row r="301" spans="1:7" ht="30">
      <c r="A301" s="189" t="s">
        <v>71</v>
      </c>
      <c r="B301" s="193">
        <v>7</v>
      </c>
      <c r="C301" s="193">
        <v>9</v>
      </c>
      <c r="D301" s="194" t="s">
        <v>72</v>
      </c>
      <c r="E301" s="195" t="s">
        <v>572</v>
      </c>
      <c r="F301" s="190">
        <v>3763.5</v>
      </c>
      <c r="G301" s="186"/>
    </row>
    <row r="302" spans="1:7" ht="30">
      <c r="A302" s="189" t="s">
        <v>640</v>
      </c>
      <c r="B302" s="193">
        <v>7</v>
      </c>
      <c r="C302" s="193">
        <v>9</v>
      </c>
      <c r="D302" s="194" t="s">
        <v>73</v>
      </c>
      <c r="E302" s="195" t="s">
        <v>572</v>
      </c>
      <c r="F302" s="190">
        <v>3763.5</v>
      </c>
      <c r="G302" s="186"/>
    </row>
    <row r="303" spans="1:7" ht="60">
      <c r="A303" s="189" t="s">
        <v>578</v>
      </c>
      <c r="B303" s="193">
        <v>7</v>
      </c>
      <c r="C303" s="193">
        <v>9</v>
      </c>
      <c r="D303" s="194" t="s">
        <v>73</v>
      </c>
      <c r="E303" s="195" t="s">
        <v>579</v>
      </c>
      <c r="F303" s="190">
        <v>3618.5</v>
      </c>
      <c r="G303" s="186"/>
    </row>
    <row r="304" spans="1:7" ht="30">
      <c r="A304" s="189" t="s">
        <v>585</v>
      </c>
      <c r="B304" s="193">
        <v>7</v>
      </c>
      <c r="C304" s="193">
        <v>9</v>
      </c>
      <c r="D304" s="194" t="s">
        <v>73</v>
      </c>
      <c r="E304" s="195" t="s">
        <v>586</v>
      </c>
      <c r="F304" s="190">
        <v>145</v>
      </c>
      <c r="G304" s="186"/>
    </row>
    <row r="305" spans="1:7" ht="45">
      <c r="A305" s="189" t="s">
        <v>521</v>
      </c>
      <c r="B305" s="193">
        <v>7</v>
      </c>
      <c r="C305" s="193">
        <v>9</v>
      </c>
      <c r="D305" s="194" t="s">
        <v>27</v>
      </c>
      <c r="E305" s="195" t="s">
        <v>572</v>
      </c>
      <c r="F305" s="190">
        <v>354</v>
      </c>
      <c r="G305" s="186"/>
    </row>
    <row r="306" spans="1:7" ht="30">
      <c r="A306" s="189" t="s">
        <v>594</v>
      </c>
      <c r="B306" s="193">
        <v>7</v>
      </c>
      <c r="C306" s="193">
        <v>9</v>
      </c>
      <c r="D306" s="194" t="s">
        <v>28</v>
      </c>
      <c r="E306" s="195" t="s">
        <v>572</v>
      </c>
      <c r="F306" s="190">
        <v>354</v>
      </c>
      <c r="G306" s="186"/>
    </row>
    <row r="307" spans="1:7" ht="30">
      <c r="A307" s="189" t="s">
        <v>585</v>
      </c>
      <c r="B307" s="193">
        <v>7</v>
      </c>
      <c r="C307" s="193">
        <v>9</v>
      </c>
      <c r="D307" s="194" t="s">
        <v>28</v>
      </c>
      <c r="E307" s="195" t="s">
        <v>586</v>
      </c>
      <c r="F307" s="190">
        <v>354</v>
      </c>
      <c r="G307" s="186"/>
    </row>
    <row r="308" spans="1:7" ht="45">
      <c r="A308" s="189" t="s">
        <v>540</v>
      </c>
      <c r="B308" s="193">
        <v>7</v>
      </c>
      <c r="C308" s="193">
        <v>9</v>
      </c>
      <c r="D308" s="194" t="s">
        <v>74</v>
      </c>
      <c r="E308" s="195" t="s">
        <v>572</v>
      </c>
      <c r="F308" s="190">
        <v>37.4</v>
      </c>
      <c r="G308" s="186"/>
    </row>
    <row r="309" spans="1:7" ht="30">
      <c r="A309" s="189" t="s">
        <v>594</v>
      </c>
      <c r="B309" s="193">
        <v>7</v>
      </c>
      <c r="C309" s="193">
        <v>9</v>
      </c>
      <c r="D309" s="194" t="s">
        <v>75</v>
      </c>
      <c r="E309" s="195" t="s">
        <v>572</v>
      </c>
      <c r="F309" s="190">
        <v>26</v>
      </c>
      <c r="G309" s="186"/>
    </row>
    <row r="310" spans="1:7" ht="30">
      <c r="A310" s="189" t="s">
        <v>585</v>
      </c>
      <c r="B310" s="193">
        <v>7</v>
      </c>
      <c r="C310" s="193">
        <v>9</v>
      </c>
      <c r="D310" s="194" t="s">
        <v>75</v>
      </c>
      <c r="E310" s="195" t="s">
        <v>586</v>
      </c>
      <c r="F310" s="190">
        <v>26</v>
      </c>
      <c r="G310" s="186"/>
    </row>
    <row r="311" spans="1:7" ht="30">
      <c r="A311" s="189" t="s">
        <v>594</v>
      </c>
      <c r="B311" s="193">
        <v>7</v>
      </c>
      <c r="C311" s="193">
        <v>9</v>
      </c>
      <c r="D311" s="194" t="s">
        <v>76</v>
      </c>
      <c r="E311" s="195" t="s">
        <v>572</v>
      </c>
      <c r="F311" s="190">
        <v>11.4</v>
      </c>
      <c r="G311" s="186"/>
    </row>
    <row r="312" spans="1:7" ht="30">
      <c r="A312" s="189" t="s">
        <v>585</v>
      </c>
      <c r="B312" s="193">
        <v>7</v>
      </c>
      <c r="C312" s="193">
        <v>9</v>
      </c>
      <c r="D312" s="194" t="s">
        <v>76</v>
      </c>
      <c r="E312" s="195" t="s">
        <v>586</v>
      </c>
      <c r="F312" s="190">
        <v>11.4</v>
      </c>
      <c r="G312" s="186"/>
    </row>
    <row r="313" spans="1:7" ht="30">
      <c r="A313" s="189" t="s">
        <v>543</v>
      </c>
      <c r="B313" s="193">
        <v>7</v>
      </c>
      <c r="C313" s="193">
        <v>9</v>
      </c>
      <c r="D313" s="194" t="s">
        <v>11</v>
      </c>
      <c r="E313" s="195" t="s">
        <v>572</v>
      </c>
      <c r="F313" s="190">
        <v>15</v>
      </c>
      <c r="G313" s="186"/>
    </row>
    <row r="314" spans="1:7" ht="41.45" customHeight="1">
      <c r="A314" s="189" t="s">
        <v>77</v>
      </c>
      <c r="B314" s="193">
        <v>7</v>
      </c>
      <c r="C314" s="193">
        <v>9</v>
      </c>
      <c r="D314" s="194" t="s">
        <v>78</v>
      </c>
      <c r="E314" s="195" t="s">
        <v>572</v>
      </c>
      <c r="F314" s="190">
        <v>15</v>
      </c>
      <c r="G314" s="186"/>
    </row>
    <row r="315" spans="1:7" ht="30">
      <c r="A315" s="189" t="s">
        <v>585</v>
      </c>
      <c r="B315" s="193">
        <v>7</v>
      </c>
      <c r="C315" s="193">
        <v>9</v>
      </c>
      <c r="D315" s="194" t="s">
        <v>78</v>
      </c>
      <c r="E315" s="195" t="s">
        <v>586</v>
      </c>
      <c r="F315" s="190">
        <v>15</v>
      </c>
      <c r="G315" s="186"/>
    </row>
    <row r="316" spans="1:7">
      <c r="A316" s="189" t="s">
        <v>79</v>
      </c>
      <c r="B316" s="193">
        <v>8</v>
      </c>
      <c r="C316" s="193">
        <v>0</v>
      </c>
      <c r="D316" s="194" t="s">
        <v>572</v>
      </c>
      <c r="E316" s="195" t="s">
        <v>572</v>
      </c>
      <c r="F316" s="190">
        <v>13131.5</v>
      </c>
      <c r="G316" s="186"/>
    </row>
    <row r="317" spans="1:7">
      <c r="A317" s="189" t="s">
        <v>80</v>
      </c>
      <c r="B317" s="193">
        <v>8</v>
      </c>
      <c r="C317" s="193">
        <v>1</v>
      </c>
      <c r="D317" s="194" t="s">
        <v>572</v>
      </c>
      <c r="E317" s="195" t="s">
        <v>572</v>
      </c>
      <c r="F317" s="190">
        <v>12471.6</v>
      </c>
      <c r="G317" s="186"/>
    </row>
    <row r="318" spans="1:7">
      <c r="A318" s="189" t="s">
        <v>81</v>
      </c>
      <c r="B318" s="193">
        <v>8</v>
      </c>
      <c r="C318" s="193">
        <v>1</v>
      </c>
      <c r="D318" s="194" t="s">
        <v>82</v>
      </c>
      <c r="E318" s="195" t="s">
        <v>572</v>
      </c>
      <c r="F318" s="190">
        <v>3840.2</v>
      </c>
      <c r="G318" s="186"/>
    </row>
    <row r="319" spans="1:7" ht="30">
      <c r="A319" s="189" t="s">
        <v>640</v>
      </c>
      <c r="B319" s="193">
        <v>8</v>
      </c>
      <c r="C319" s="193">
        <v>1</v>
      </c>
      <c r="D319" s="194" t="s">
        <v>83</v>
      </c>
      <c r="E319" s="195" t="s">
        <v>572</v>
      </c>
      <c r="F319" s="190">
        <v>3840.2</v>
      </c>
      <c r="G319" s="186"/>
    </row>
    <row r="320" spans="1:7" ht="60">
      <c r="A320" s="189" t="s">
        <v>578</v>
      </c>
      <c r="B320" s="193">
        <v>8</v>
      </c>
      <c r="C320" s="193">
        <v>1</v>
      </c>
      <c r="D320" s="194" t="s">
        <v>83</v>
      </c>
      <c r="E320" s="195" t="s">
        <v>579</v>
      </c>
      <c r="F320" s="190">
        <v>3392.9</v>
      </c>
      <c r="G320" s="186"/>
    </row>
    <row r="321" spans="1:7" ht="30">
      <c r="A321" s="189" t="s">
        <v>585</v>
      </c>
      <c r="B321" s="193">
        <v>8</v>
      </c>
      <c r="C321" s="193">
        <v>1</v>
      </c>
      <c r="D321" s="194" t="s">
        <v>83</v>
      </c>
      <c r="E321" s="195" t="s">
        <v>586</v>
      </c>
      <c r="F321" s="190">
        <v>447.3</v>
      </c>
      <c r="G321" s="186"/>
    </row>
    <row r="322" spans="1:7">
      <c r="A322" s="189" t="s">
        <v>84</v>
      </c>
      <c r="B322" s="193">
        <v>8</v>
      </c>
      <c r="C322" s="193">
        <v>1</v>
      </c>
      <c r="D322" s="194" t="s">
        <v>85</v>
      </c>
      <c r="E322" s="195" t="s">
        <v>572</v>
      </c>
      <c r="F322" s="190">
        <v>846.4</v>
      </c>
      <c r="G322" s="186"/>
    </row>
    <row r="323" spans="1:7" ht="30">
      <c r="A323" s="189" t="s">
        <v>640</v>
      </c>
      <c r="B323" s="193">
        <v>8</v>
      </c>
      <c r="C323" s="193">
        <v>1</v>
      </c>
      <c r="D323" s="194" t="s">
        <v>86</v>
      </c>
      <c r="E323" s="195" t="s">
        <v>572</v>
      </c>
      <c r="F323" s="190">
        <v>846.4</v>
      </c>
      <c r="G323" s="186"/>
    </row>
    <row r="324" spans="1:7" ht="60">
      <c r="A324" s="189" t="s">
        <v>578</v>
      </c>
      <c r="B324" s="193">
        <v>8</v>
      </c>
      <c r="C324" s="193">
        <v>1</v>
      </c>
      <c r="D324" s="194" t="s">
        <v>86</v>
      </c>
      <c r="E324" s="195" t="s">
        <v>579</v>
      </c>
      <c r="F324" s="190">
        <v>656</v>
      </c>
      <c r="G324" s="186"/>
    </row>
    <row r="325" spans="1:7" ht="30">
      <c r="A325" s="189" t="s">
        <v>585</v>
      </c>
      <c r="B325" s="193">
        <v>8</v>
      </c>
      <c r="C325" s="193">
        <v>1</v>
      </c>
      <c r="D325" s="194" t="s">
        <v>86</v>
      </c>
      <c r="E325" s="195" t="s">
        <v>586</v>
      </c>
      <c r="F325" s="190">
        <v>190.4</v>
      </c>
      <c r="G325" s="186"/>
    </row>
    <row r="326" spans="1:7">
      <c r="A326" s="189" t="s">
        <v>87</v>
      </c>
      <c r="B326" s="193">
        <v>8</v>
      </c>
      <c r="C326" s="193">
        <v>1</v>
      </c>
      <c r="D326" s="194" t="s">
        <v>88</v>
      </c>
      <c r="E326" s="195" t="s">
        <v>572</v>
      </c>
      <c r="F326" s="190">
        <v>7019</v>
      </c>
      <c r="G326" s="186"/>
    </row>
    <row r="327" spans="1:7" ht="30">
      <c r="A327" s="189" t="s">
        <v>640</v>
      </c>
      <c r="B327" s="193">
        <v>8</v>
      </c>
      <c r="C327" s="193">
        <v>1</v>
      </c>
      <c r="D327" s="194" t="s">
        <v>89</v>
      </c>
      <c r="E327" s="195" t="s">
        <v>572</v>
      </c>
      <c r="F327" s="190">
        <v>5902.6</v>
      </c>
      <c r="G327" s="186"/>
    </row>
    <row r="328" spans="1:7" ht="60">
      <c r="A328" s="189" t="s">
        <v>578</v>
      </c>
      <c r="B328" s="193">
        <v>8</v>
      </c>
      <c r="C328" s="193">
        <v>1</v>
      </c>
      <c r="D328" s="194" t="s">
        <v>89</v>
      </c>
      <c r="E328" s="195" t="s">
        <v>579</v>
      </c>
      <c r="F328" s="190">
        <v>4804.3999999999996</v>
      </c>
      <c r="G328" s="186"/>
    </row>
    <row r="329" spans="1:7" ht="30">
      <c r="A329" s="189" t="s">
        <v>585</v>
      </c>
      <c r="B329" s="193">
        <v>8</v>
      </c>
      <c r="C329" s="193">
        <v>1</v>
      </c>
      <c r="D329" s="194" t="s">
        <v>89</v>
      </c>
      <c r="E329" s="195" t="s">
        <v>586</v>
      </c>
      <c r="F329" s="190">
        <v>1096.2</v>
      </c>
      <c r="G329" s="186"/>
    </row>
    <row r="330" spans="1:7">
      <c r="A330" s="189" t="s">
        <v>590</v>
      </c>
      <c r="B330" s="193">
        <v>8</v>
      </c>
      <c r="C330" s="193">
        <v>1</v>
      </c>
      <c r="D330" s="194" t="s">
        <v>89</v>
      </c>
      <c r="E330" s="195" t="s">
        <v>591</v>
      </c>
      <c r="F330" s="190">
        <v>2</v>
      </c>
      <c r="G330" s="186"/>
    </row>
    <row r="331" spans="1:7" ht="45">
      <c r="A331" s="189" t="s">
        <v>90</v>
      </c>
      <c r="B331" s="193">
        <v>8</v>
      </c>
      <c r="C331" s="193">
        <v>1</v>
      </c>
      <c r="D331" s="194" t="s">
        <v>91</v>
      </c>
      <c r="E331" s="195" t="s">
        <v>572</v>
      </c>
      <c r="F331" s="190">
        <v>58.2</v>
      </c>
      <c r="G331" s="186"/>
    </row>
    <row r="332" spans="1:7" ht="30">
      <c r="A332" s="189" t="s">
        <v>585</v>
      </c>
      <c r="B332" s="193">
        <v>8</v>
      </c>
      <c r="C332" s="193">
        <v>1</v>
      </c>
      <c r="D332" s="194" t="s">
        <v>91</v>
      </c>
      <c r="E332" s="195" t="s">
        <v>586</v>
      </c>
      <c r="F332" s="190">
        <v>58.2</v>
      </c>
      <c r="G332" s="186"/>
    </row>
    <row r="333" spans="1:7" ht="45">
      <c r="A333" s="189" t="s">
        <v>451</v>
      </c>
      <c r="B333" s="193">
        <v>8</v>
      </c>
      <c r="C333" s="193">
        <v>1</v>
      </c>
      <c r="D333" s="194" t="s">
        <v>92</v>
      </c>
      <c r="E333" s="195" t="s">
        <v>572</v>
      </c>
      <c r="F333" s="190">
        <v>1000</v>
      </c>
      <c r="G333" s="186"/>
    </row>
    <row r="334" spans="1:7" ht="60">
      <c r="A334" s="189" t="s">
        <v>578</v>
      </c>
      <c r="B334" s="193">
        <v>8</v>
      </c>
      <c r="C334" s="193">
        <v>1</v>
      </c>
      <c r="D334" s="194" t="s">
        <v>92</v>
      </c>
      <c r="E334" s="195" t="s">
        <v>579</v>
      </c>
      <c r="F334" s="190">
        <v>1000</v>
      </c>
      <c r="G334" s="186"/>
    </row>
    <row r="335" spans="1:7" ht="30">
      <c r="A335" s="189" t="s">
        <v>93</v>
      </c>
      <c r="B335" s="193">
        <v>8</v>
      </c>
      <c r="C335" s="193">
        <v>1</v>
      </c>
      <c r="D335" s="194" t="s">
        <v>94</v>
      </c>
      <c r="E335" s="195" t="s">
        <v>572</v>
      </c>
      <c r="F335" s="190">
        <v>58.2</v>
      </c>
      <c r="G335" s="186"/>
    </row>
    <row r="336" spans="1:7" ht="30">
      <c r="A336" s="189" t="s">
        <v>585</v>
      </c>
      <c r="B336" s="193">
        <v>8</v>
      </c>
      <c r="C336" s="193">
        <v>1</v>
      </c>
      <c r="D336" s="194" t="s">
        <v>94</v>
      </c>
      <c r="E336" s="195" t="s">
        <v>586</v>
      </c>
      <c r="F336" s="190">
        <v>58.2</v>
      </c>
      <c r="G336" s="186"/>
    </row>
    <row r="337" spans="1:7" ht="45">
      <c r="A337" s="189" t="s">
        <v>592</v>
      </c>
      <c r="B337" s="193">
        <v>8</v>
      </c>
      <c r="C337" s="193">
        <v>1</v>
      </c>
      <c r="D337" s="194" t="s">
        <v>593</v>
      </c>
      <c r="E337" s="195" t="s">
        <v>572</v>
      </c>
      <c r="F337" s="190">
        <v>240</v>
      </c>
      <c r="G337" s="186"/>
    </row>
    <row r="338" spans="1:7" ht="30">
      <c r="A338" s="189" t="s">
        <v>594</v>
      </c>
      <c r="B338" s="193">
        <v>8</v>
      </c>
      <c r="C338" s="193">
        <v>1</v>
      </c>
      <c r="D338" s="194" t="s">
        <v>33</v>
      </c>
      <c r="E338" s="195" t="s">
        <v>572</v>
      </c>
      <c r="F338" s="190">
        <v>156</v>
      </c>
      <c r="G338" s="186"/>
    </row>
    <row r="339" spans="1:7" ht="30">
      <c r="A339" s="189" t="s">
        <v>585</v>
      </c>
      <c r="B339" s="193">
        <v>8</v>
      </c>
      <c r="C339" s="193">
        <v>1</v>
      </c>
      <c r="D339" s="194" t="s">
        <v>33</v>
      </c>
      <c r="E339" s="195" t="s">
        <v>586</v>
      </c>
      <c r="F339" s="190">
        <v>156</v>
      </c>
      <c r="G339" s="186"/>
    </row>
    <row r="340" spans="1:7" ht="30">
      <c r="A340" s="189" t="s">
        <v>594</v>
      </c>
      <c r="B340" s="193">
        <v>8</v>
      </c>
      <c r="C340" s="193">
        <v>1</v>
      </c>
      <c r="D340" s="194" t="s">
        <v>34</v>
      </c>
      <c r="E340" s="195" t="s">
        <v>572</v>
      </c>
      <c r="F340" s="190">
        <v>84</v>
      </c>
      <c r="G340" s="186"/>
    </row>
    <row r="341" spans="1:7" ht="30">
      <c r="A341" s="189" t="s">
        <v>585</v>
      </c>
      <c r="B341" s="193">
        <v>8</v>
      </c>
      <c r="C341" s="193">
        <v>1</v>
      </c>
      <c r="D341" s="194" t="s">
        <v>34</v>
      </c>
      <c r="E341" s="195" t="s">
        <v>586</v>
      </c>
      <c r="F341" s="190">
        <v>84</v>
      </c>
      <c r="G341" s="186"/>
    </row>
    <row r="342" spans="1:7" ht="45">
      <c r="A342" s="189" t="s">
        <v>36</v>
      </c>
      <c r="B342" s="193">
        <v>8</v>
      </c>
      <c r="C342" s="193">
        <v>1</v>
      </c>
      <c r="D342" s="194" t="s">
        <v>37</v>
      </c>
      <c r="E342" s="195" t="s">
        <v>572</v>
      </c>
      <c r="F342" s="190">
        <v>526</v>
      </c>
      <c r="G342" s="186"/>
    </row>
    <row r="343" spans="1:7" ht="30">
      <c r="A343" s="189" t="s">
        <v>594</v>
      </c>
      <c r="B343" s="193">
        <v>8</v>
      </c>
      <c r="C343" s="193">
        <v>1</v>
      </c>
      <c r="D343" s="194" t="s">
        <v>95</v>
      </c>
      <c r="E343" s="195" t="s">
        <v>572</v>
      </c>
      <c r="F343" s="190">
        <v>300</v>
      </c>
      <c r="G343" s="186"/>
    </row>
    <row r="344" spans="1:7" ht="30">
      <c r="A344" s="189" t="s">
        <v>585</v>
      </c>
      <c r="B344" s="193">
        <v>8</v>
      </c>
      <c r="C344" s="193">
        <v>1</v>
      </c>
      <c r="D344" s="194" t="s">
        <v>95</v>
      </c>
      <c r="E344" s="195" t="s">
        <v>586</v>
      </c>
      <c r="F344" s="190">
        <v>300</v>
      </c>
      <c r="G344" s="186"/>
    </row>
    <row r="345" spans="1:7" ht="30">
      <c r="A345" s="189" t="s">
        <v>594</v>
      </c>
      <c r="B345" s="193">
        <v>8</v>
      </c>
      <c r="C345" s="193">
        <v>1</v>
      </c>
      <c r="D345" s="194" t="s">
        <v>96</v>
      </c>
      <c r="E345" s="195" t="s">
        <v>572</v>
      </c>
      <c r="F345" s="190">
        <v>226</v>
      </c>
      <c r="G345" s="186"/>
    </row>
    <row r="346" spans="1:7" ht="30">
      <c r="A346" s="189" t="s">
        <v>585</v>
      </c>
      <c r="B346" s="193">
        <v>8</v>
      </c>
      <c r="C346" s="193">
        <v>1</v>
      </c>
      <c r="D346" s="194" t="s">
        <v>96</v>
      </c>
      <c r="E346" s="195" t="s">
        <v>586</v>
      </c>
      <c r="F346" s="190">
        <v>226</v>
      </c>
      <c r="G346" s="186"/>
    </row>
    <row r="347" spans="1:7">
      <c r="A347" s="189" t="s">
        <v>97</v>
      </c>
      <c r="B347" s="193">
        <v>8</v>
      </c>
      <c r="C347" s="193">
        <v>4</v>
      </c>
      <c r="D347" s="194" t="s">
        <v>572</v>
      </c>
      <c r="E347" s="195" t="s">
        <v>572</v>
      </c>
      <c r="F347" s="190">
        <v>659.9</v>
      </c>
      <c r="G347" s="186"/>
    </row>
    <row r="348" spans="1:7" ht="30">
      <c r="A348" s="189" t="s">
        <v>574</v>
      </c>
      <c r="B348" s="193">
        <v>8</v>
      </c>
      <c r="C348" s="193">
        <v>4</v>
      </c>
      <c r="D348" s="194" t="s">
        <v>575</v>
      </c>
      <c r="E348" s="195" t="s">
        <v>572</v>
      </c>
      <c r="F348" s="190">
        <v>659.9</v>
      </c>
      <c r="G348" s="186"/>
    </row>
    <row r="349" spans="1:7" ht="30">
      <c r="A349" s="189" t="s">
        <v>576</v>
      </c>
      <c r="B349" s="193">
        <v>8</v>
      </c>
      <c r="C349" s="193">
        <v>4</v>
      </c>
      <c r="D349" s="194" t="s">
        <v>583</v>
      </c>
      <c r="E349" s="195" t="s">
        <v>572</v>
      </c>
      <c r="F349" s="190">
        <v>150</v>
      </c>
      <c r="G349" s="186"/>
    </row>
    <row r="350" spans="1:7" ht="60">
      <c r="A350" s="189" t="s">
        <v>578</v>
      </c>
      <c r="B350" s="193">
        <v>8</v>
      </c>
      <c r="C350" s="193">
        <v>4</v>
      </c>
      <c r="D350" s="194" t="s">
        <v>583</v>
      </c>
      <c r="E350" s="195" t="s">
        <v>579</v>
      </c>
      <c r="F350" s="190">
        <v>150</v>
      </c>
      <c r="G350" s="186"/>
    </row>
    <row r="351" spans="1:7">
      <c r="A351" s="189" t="s">
        <v>580</v>
      </c>
      <c r="B351" s="193">
        <v>8</v>
      </c>
      <c r="C351" s="193">
        <v>4</v>
      </c>
      <c r="D351" s="194" t="s">
        <v>584</v>
      </c>
      <c r="E351" s="195" t="s">
        <v>572</v>
      </c>
      <c r="F351" s="190">
        <v>509.9</v>
      </c>
      <c r="G351" s="186"/>
    </row>
    <row r="352" spans="1:7" ht="60">
      <c r="A352" s="189" t="s">
        <v>578</v>
      </c>
      <c r="B352" s="193">
        <v>8</v>
      </c>
      <c r="C352" s="193">
        <v>4</v>
      </c>
      <c r="D352" s="194" t="s">
        <v>584</v>
      </c>
      <c r="E352" s="195" t="s">
        <v>579</v>
      </c>
      <c r="F352" s="190">
        <v>500</v>
      </c>
      <c r="G352" s="186"/>
    </row>
    <row r="353" spans="1:7" ht="30">
      <c r="A353" s="189" t="s">
        <v>585</v>
      </c>
      <c r="B353" s="193">
        <v>8</v>
      </c>
      <c r="C353" s="193">
        <v>4</v>
      </c>
      <c r="D353" s="194" t="s">
        <v>584</v>
      </c>
      <c r="E353" s="195" t="s">
        <v>586</v>
      </c>
      <c r="F353" s="190">
        <v>9.9</v>
      </c>
      <c r="G353" s="186"/>
    </row>
    <row r="354" spans="1:7">
      <c r="A354" s="189" t="s">
        <v>98</v>
      </c>
      <c r="B354" s="193">
        <v>10</v>
      </c>
      <c r="C354" s="193">
        <v>0</v>
      </c>
      <c r="D354" s="194" t="s">
        <v>572</v>
      </c>
      <c r="E354" s="195" t="s">
        <v>572</v>
      </c>
      <c r="F354" s="190">
        <v>19263</v>
      </c>
      <c r="G354" s="186"/>
    </row>
    <row r="355" spans="1:7">
      <c r="A355" s="189" t="s">
        <v>99</v>
      </c>
      <c r="B355" s="193">
        <v>10</v>
      </c>
      <c r="C355" s="193">
        <v>1</v>
      </c>
      <c r="D355" s="194" t="s">
        <v>572</v>
      </c>
      <c r="E355" s="195" t="s">
        <v>572</v>
      </c>
      <c r="F355" s="190">
        <v>4367</v>
      </c>
      <c r="G355" s="186"/>
    </row>
    <row r="356" spans="1:7">
      <c r="A356" s="189" t="s">
        <v>100</v>
      </c>
      <c r="B356" s="193">
        <v>10</v>
      </c>
      <c r="C356" s="193">
        <v>1</v>
      </c>
      <c r="D356" s="194" t="s">
        <v>101</v>
      </c>
      <c r="E356" s="195" t="s">
        <v>572</v>
      </c>
      <c r="F356" s="190">
        <v>4367</v>
      </c>
      <c r="G356" s="186"/>
    </row>
    <row r="357" spans="1:7" ht="90">
      <c r="A357" s="189" t="s">
        <v>102</v>
      </c>
      <c r="B357" s="193">
        <v>10</v>
      </c>
      <c r="C357" s="193">
        <v>1</v>
      </c>
      <c r="D357" s="194" t="s">
        <v>103</v>
      </c>
      <c r="E357" s="195" t="s">
        <v>572</v>
      </c>
      <c r="F357" s="190">
        <v>4367</v>
      </c>
      <c r="G357" s="186"/>
    </row>
    <row r="358" spans="1:7">
      <c r="A358" s="189" t="s">
        <v>634</v>
      </c>
      <c r="B358" s="193">
        <v>10</v>
      </c>
      <c r="C358" s="193">
        <v>1</v>
      </c>
      <c r="D358" s="194" t="s">
        <v>103</v>
      </c>
      <c r="E358" s="195" t="s">
        <v>635</v>
      </c>
      <c r="F358" s="190">
        <v>4367</v>
      </c>
      <c r="G358" s="186"/>
    </row>
    <row r="359" spans="1:7">
      <c r="A359" s="189" t="s">
        <v>104</v>
      </c>
      <c r="B359" s="193">
        <v>10</v>
      </c>
      <c r="C359" s="193">
        <v>3</v>
      </c>
      <c r="D359" s="194" t="s">
        <v>572</v>
      </c>
      <c r="E359" s="195" t="s">
        <v>572</v>
      </c>
      <c r="F359" s="190">
        <v>7869.9</v>
      </c>
      <c r="G359" s="186"/>
    </row>
    <row r="360" spans="1:7" ht="30">
      <c r="A360" s="189" t="s">
        <v>574</v>
      </c>
      <c r="B360" s="193">
        <v>10</v>
      </c>
      <c r="C360" s="193">
        <v>3</v>
      </c>
      <c r="D360" s="194" t="s">
        <v>575</v>
      </c>
      <c r="E360" s="195" t="s">
        <v>572</v>
      </c>
      <c r="F360" s="190">
        <v>7629.9</v>
      </c>
      <c r="G360" s="186"/>
    </row>
    <row r="361" spans="1:7" ht="60">
      <c r="A361" s="189" t="s">
        <v>105</v>
      </c>
      <c r="B361" s="193">
        <v>10</v>
      </c>
      <c r="C361" s="193">
        <v>3</v>
      </c>
      <c r="D361" s="194" t="s">
        <v>106</v>
      </c>
      <c r="E361" s="195" t="s">
        <v>572</v>
      </c>
      <c r="F361" s="190">
        <v>872.9</v>
      </c>
      <c r="G361" s="186"/>
    </row>
    <row r="362" spans="1:7" ht="60">
      <c r="A362" s="189" t="s">
        <v>578</v>
      </c>
      <c r="B362" s="193">
        <v>10</v>
      </c>
      <c r="C362" s="193">
        <v>3</v>
      </c>
      <c r="D362" s="194" t="s">
        <v>106</v>
      </c>
      <c r="E362" s="195" t="s">
        <v>579</v>
      </c>
      <c r="F362" s="190">
        <v>831.3</v>
      </c>
      <c r="G362" s="186"/>
    </row>
    <row r="363" spans="1:7" ht="30">
      <c r="A363" s="189" t="s">
        <v>585</v>
      </c>
      <c r="B363" s="193">
        <v>10</v>
      </c>
      <c r="C363" s="193">
        <v>3</v>
      </c>
      <c r="D363" s="194" t="s">
        <v>106</v>
      </c>
      <c r="E363" s="195" t="s">
        <v>586</v>
      </c>
      <c r="F363" s="190">
        <v>41.6</v>
      </c>
      <c r="G363" s="186"/>
    </row>
    <row r="364" spans="1:7" ht="30">
      <c r="A364" s="189" t="s">
        <v>107</v>
      </c>
      <c r="B364" s="193">
        <v>10</v>
      </c>
      <c r="C364" s="193">
        <v>3</v>
      </c>
      <c r="D364" s="194" t="s">
        <v>108</v>
      </c>
      <c r="E364" s="195" t="s">
        <v>572</v>
      </c>
      <c r="F364" s="190">
        <v>6757</v>
      </c>
      <c r="G364" s="186"/>
    </row>
    <row r="365" spans="1:7" ht="30">
      <c r="A365" s="189" t="s">
        <v>585</v>
      </c>
      <c r="B365" s="193">
        <v>10</v>
      </c>
      <c r="C365" s="193">
        <v>3</v>
      </c>
      <c r="D365" s="194" t="s">
        <v>108</v>
      </c>
      <c r="E365" s="195" t="s">
        <v>586</v>
      </c>
      <c r="F365" s="190">
        <v>117</v>
      </c>
      <c r="G365" s="186"/>
    </row>
    <row r="366" spans="1:7">
      <c r="A366" s="189" t="s">
        <v>634</v>
      </c>
      <c r="B366" s="193">
        <v>10</v>
      </c>
      <c r="C366" s="193">
        <v>3</v>
      </c>
      <c r="D366" s="194" t="s">
        <v>108</v>
      </c>
      <c r="E366" s="195" t="s">
        <v>635</v>
      </c>
      <c r="F366" s="190">
        <v>6640</v>
      </c>
      <c r="G366" s="186"/>
    </row>
    <row r="367" spans="1:7" ht="30">
      <c r="A367" s="189" t="s">
        <v>535</v>
      </c>
      <c r="B367" s="193">
        <v>10</v>
      </c>
      <c r="C367" s="193">
        <v>3</v>
      </c>
      <c r="D367" s="194" t="s">
        <v>109</v>
      </c>
      <c r="E367" s="195" t="s">
        <v>572</v>
      </c>
      <c r="F367" s="190">
        <v>240</v>
      </c>
      <c r="G367" s="186"/>
    </row>
    <row r="368" spans="1:7" ht="30">
      <c r="A368" s="189" t="s">
        <v>110</v>
      </c>
      <c r="B368" s="193">
        <v>10</v>
      </c>
      <c r="C368" s="193">
        <v>3</v>
      </c>
      <c r="D368" s="194" t="s">
        <v>111</v>
      </c>
      <c r="E368" s="195" t="s">
        <v>572</v>
      </c>
      <c r="F368" s="190">
        <v>30</v>
      </c>
      <c r="G368" s="186"/>
    </row>
    <row r="369" spans="1:7">
      <c r="A369" s="189" t="s">
        <v>634</v>
      </c>
      <c r="B369" s="193">
        <v>10</v>
      </c>
      <c r="C369" s="193">
        <v>3</v>
      </c>
      <c r="D369" s="194" t="s">
        <v>111</v>
      </c>
      <c r="E369" s="195" t="s">
        <v>635</v>
      </c>
      <c r="F369" s="190">
        <v>30</v>
      </c>
      <c r="G369" s="186"/>
    </row>
    <row r="370" spans="1:7" ht="60">
      <c r="A370" s="189" t="s">
        <v>112</v>
      </c>
      <c r="B370" s="193">
        <v>10</v>
      </c>
      <c r="C370" s="193">
        <v>3</v>
      </c>
      <c r="D370" s="194" t="s">
        <v>113</v>
      </c>
      <c r="E370" s="195" t="s">
        <v>572</v>
      </c>
      <c r="F370" s="190">
        <v>210</v>
      </c>
      <c r="G370" s="186"/>
    </row>
    <row r="371" spans="1:7">
      <c r="A371" s="189" t="s">
        <v>634</v>
      </c>
      <c r="B371" s="193">
        <v>10</v>
      </c>
      <c r="C371" s="193">
        <v>3</v>
      </c>
      <c r="D371" s="194" t="s">
        <v>113</v>
      </c>
      <c r="E371" s="195" t="s">
        <v>635</v>
      </c>
      <c r="F371" s="190">
        <v>210</v>
      </c>
      <c r="G371" s="186"/>
    </row>
    <row r="372" spans="1:7">
      <c r="A372" s="189" t="s">
        <v>114</v>
      </c>
      <c r="B372" s="193">
        <v>10</v>
      </c>
      <c r="C372" s="193">
        <v>4</v>
      </c>
      <c r="D372" s="194" t="s">
        <v>572</v>
      </c>
      <c r="E372" s="195" t="s">
        <v>572</v>
      </c>
      <c r="F372" s="190">
        <v>5706.9</v>
      </c>
      <c r="G372" s="186"/>
    </row>
    <row r="373" spans="1:7" ht="30">
      <c r="A373" s="189" t="s">
        <v>574</v>
      </c>
      <c r="B373" s="193">
        <v>10</v>
      </c>
      <c r="C373" s="193">
        <v>4</v>
      </c>
      <c r="D373" s="194" t="s">
        <v>575</v>
      </c>
      <c r="E373" s="195" t="s">
        <v>572</v>
      </c>
      <c r="F373" s="190">
        <v>5706.9</v>
      </c>
      <c r="G373" s="186"/>
    </row>
    <row r="374" spans="1:7" ht="45">
      <c r="A374" s="189" t="s">
        <v>115</v>
      </c>
      <c r="B374" s="193">
        <v>10</v>
      </c>
      <c r="C374" s="193">
        <v>4</v>
      </c>
      <c r="D374" s="194" t="s">
        <v>116</v>
      </c>
      <c r="E374" s="195" t="s">
        <v>572</v>
      </c>
      <c r="F374" s="190">
        <v>5706.9</v>
      </c>
      <c r="G374" s="186"/>
    </row>
    <row r="375" spans="1:7">
      <c r="A375" s="189" t="s">
        <v>634</v>
      </c>
      <c r="B375" s="193">
        <v>10</v>
      </c>
      <c r="C375" s="193">
        <v>4</v>
      </c>
      <c r="D375" s="194" t="s">
        <v>116</v>
      </c>
      <c r="E375" s="195" t="s">
        <v>635</v>
      </c>
      <c r="F375" s="190">
        <v>5706.9</v>
      </c>
      <c r="G375" s="186"/>
    </row>
    <row r="376" spans="1:7">
      <c r="A376" s="189" t="s">
        <v>117</v>
      </c>
      <c r="B376" s="193">
        <v>10</v>
      </c>
      <c r="C376" s="193">
        <v>6</v>
      </c>
      <c r="D376" s="194" t="s">
        <v>572</v>
      </c>
      <c r="E376" s="195" t="s">
        <v>572</v>
      </c>
      <c r="F376" s="190">
        <v>1319.2</v>
      </c>
      <c r="G376" s="186"/>
    </row>
    <row r="377" spans="1:7" ht="30">
      <c r="A377" s="189" t="s">
        <v>574</v>
      </c>
      <c r="B377" s="193">
        <v>10</v>
      </c>
      <c r="C377" s="193">
        <v>6</v>
      </c>
      <c r="D377" s="194" t="s">
        <v>575</v>
      </c>
      <c r="E377" s="195" t="s">
        <v>572</v>
      </c>
      <c r="F377" s="190">
        <v>1219.2</v>
      </c>
      <c r="G377" s="186"/>
    </row>
    <row r="378" spans="1:7" ht="60">
      <c r="A378" s="189" t="s">
        <v>118</v>
      </c>
      <c r="B378" s="193">
        <v>10</v>
      </c>
      <c r="C378" s="193">
        <v>6</v>
      </c>
      <c r="D378" s="194" t="s">
        <v>119</v>
      </c>
      <c r="E378" s="195" t="s">
        <v>572</v>
      </c>
      <c r="F378" s="190">
        <v>1219.2</v>
      </c>
      <c r="G378" s="186"/>
    </row>
    <row r="379" spans="1:7" ht="60">
      <c r="A379" s="189" t="s">
        <v>578</v>
      </c>
      <c r="B379" s="193">
        <v>10</v>
      </c>
      <c r="C379" s="193">
        <v>6</v>
      </c>
      <c r="D379" s="194" t="s">
        <v>119</v>
      </c>
      <c r="E379" s="195" t="s">
        <v>579</v>
      </c>
      <c r="F379" s="190">
        <v>1121.5999999999999</v>
      </c>
      <c r="G379" s="186"/>
    </row>
    <row r="380" spans="1:7" ht="30">
      <c r="A380" s="189" t="s">
        <v>585</v>
      </c>
      <c r="B380" s="193">
        <v>10</v>
      </c>
      <c r="C380" s="193">
        <v>6</v>
      </c>
      <c r="D380" s="194" t="s">
        <v>119</v>
      </c>
      <c r="E380" s="195" t="s">
        <v>586</v>
      </c>
      <c r="F380" s="190">
        <v>97.6</v>
      </c>
      <c r="G380" s="186"/>
    </row>
    <row r="381" spans="1:7" ht="60">
      <c r="A381" s="189" t="s">
        <v>120</v>
      </c>
      <c r="B381" s="193">
        <v>10</v>
      </c>
      <c r="C381" s="193">
        <v>6</v>
      </c>
      <c r="D381" s="194" t="s">
        <v>121</v>
      </c>
      <c r="E381" s="195" t="s">
        <v>572</v>
      </c>
      <c r="F381" s="190">
        <v>100</v>
      </c>
      <c r="G381" s="186"/>
    </row>
    <row r="382" spans="1:7" ht="30">
      <c r="A382" s="189" t="s">
        <v>594</v>
      </c>
      <c r="B382" s="193">
        <v>10</v>
      </c>
      <c r="C382" s="193">
        <v>6</v>
      </c>
      <c r="D382" s="194" t="s">
        <v>122</v>
      </c>
      <c r="E382" s="195" t="s">
        <v>572</v>
      </c>
      <c r="F382" s="190">
        <v>100</v>
      </c>
      <c r="G382" s="186"/>
    </row>
    <row r="383" spans="1:7" ht="30">
      <c r="A383" s="189" t="s">
        <v>585</v>
      </c>
      <c r="B383" s="193">
        <v>10</v>
      </c>
      <c r="C383" s="193">
        <v>6</v>
      </c>
      <c r="D383" s="194" t="s">
        <v>122</v>
      </c>
      <c r="E383" s="195" t="s">
        <v>586</v>
      </c>
      <c r="F383" s="190">
        <v>100</v>
      </c>
      <c r="G383" s="186"/>
    </row>
    <row r="384" spans="1:7">
      <c r="A384" s="189" t="s">
        <v>123</v>
      </c>
      <c r="B384" s="193">
        <v>11</v>
      </c>
      <c r="C384" s="193">
        <v>0</v>
      </c>
      <c r="D384" s="194" t="s">
        <v>572</v>
      </c>
      <c r="E384" s="195" t="s">
        <v>572</v>
      </c>
      <c r="F384" s="190">
        <v>426.9</v>
      </c>
      <c r="G384" s="186"/>
    </row>
    <row r="385" spans="1:7">
      <c r="A385" s="189" t="s">
        <v>124</v>
      </c>
      <c r="B385" s="193">
        <v>11</v>
      </c>
      <c r="C385" s="193">
        <v>1</v>
      </c>
      <c r="D385" s="194" t="s">
        <v>572</v>
      </c>
      <c r="E385" s="195" t="s">
        <v>572</v>
      </c>
      <c r="F385" s="190">
        <v>426.9</v>
      </c>
      <c r="G385" s="186"/>
    </row>
    <row r="386" spans="1:7" ht="45">
      <c r="A386" s="189" t="s">
        <v>125</v>
      </c>
      <c r="B386" s="193">
        <v>11</v>
      </c>
      <c r="C386" s="193">
        <v>1</v>
      </c>
      <c r="D386" s="194" t="s">
        <v>126</v>
      </c>
      <c r="E386" s="195" t="s">
        <v>572</v>
      </c>
      <c r="F386" s="190">
        <v>120</v>
      </c>
      <c r="G386" s="186"/>
    </row>
    <row r="387" spans="1:7" ht="30">
      <c r="A387" s="189" t="s">
        <v>594</v>
      </c>
      <c r="B387" s="193">
        <v>11</v>
      </c>
      <c r="C387" s="193">
        <v>1</v>
      </c>
      <c r="D387" s="194" t="s">
        <v>127</v>
      </c>
      <c r="E387" s="195" t="s">
        <v>572</v>
      </c>
      <c r="F387" s="190">
        <v>120</v>
      </c>
      <c r="G387" s="186"/>
    </row>
    <row r="388" spans="1:7" ht="30">
      <c r="A388" s="189" t="s">
        <v>585</v>
      </c>
      <c r="B388" s="193">
        <v>11</v>
      </c>
      <c r="C388" s="193">
        <v>1</v>
      </c>
      <c r="D388" s="194" t="s">
        <v>127</v>
      </c>
      <c r="E388" s="195" t="s">
        <v>586</v>
      </c>
      <c r="F388" s="190">
        <v>120</v>
      </c>
      <c r="G388" s="186"/>
    </row>
    <row r="389" spans="1:7" ht="45">
      <c r="A389" s="189" t="s">
        <v>667</v>
      </c>
      <c r="B389" s="193">
        <v>11</v>
      </c>
      <c r="C389" s="193">
        <v>1</v>
      </c>
      <c r="D389" s="194" t="s">
        <v>668</v>
      </c>
      <c r="E389" s="195" t="s">
        <v>572</v>
      </c>
      <c r="F389" s="190">
        <v>306.89999999999998</v>
      </c>
      <c r="G389" s="186"/>
    </row>
    <row r="390" spans="1:7">
      <c r="A390" s="189" t="s">
        <v>128</v>
      </c>
      <c r="B390" s="193">
        <v>11</v>
      </c>
      <c r="C390" s="193">
        <v>1</v>
      </c>
      <c r="D390" s="194" t="s">
        <v>129</v>
      </c>
      <c r="E390" s="195" t="s">
        <v>572</v>
      </c>
      <c r="F390" s="190">
        <v>233.2</v>
      </c>
      <c r="G390" s="186"/>
    </row>
    <row r="391" spans="1:7" ht="30">
      <c r="A391" s="189" t="s">
        <v>585</v>
      </c>
      <c r="B391" s="193">
        <v>11</v>
      </c>
      <c r="C391" s="193">
        <v>1</v>
      </c>
      <c r="D391" s="194" t="s">
        <v>129</v>
      </c>
      <c r="E391" s="195" t="s">
        <v>586</v>
      </c>
      <c r="F391" s="190">
        <v>233.2</v>
      </c>
      <c r="G391" s="186"/>
    </row>
    <row r="392" spans="1:7" ht="60">
      <c r="A392" s="189" t="s">
        <v>130</v>
      </c>
      <c r="B392" s="193">
        <v>11</v>
      </c>
      <c r="C392" s="193">
        <v>1</v>
      </c>
      <c r="D392" s="194" t="s">
        <v>131</v>
      </c>
      <c r="E392" s="195" t="s">
        <v>572</v>
      </c>
      <c r="F392" s="190">
        <v>73.7</v>
      </c>
      <c r="G392" s="186"/>
    </row>
    <row r="393" spans="1:7" ht="30">
      <c r="A393" s="189" t="s">
        <v>671</v>
      </c>
      <c r="B393" s="193">
        <v>11</v>
      </c>
      <c r="C393" s="193">
        <v>1</v>
      </c>
      <c r="D393" s="194" t="s">
        <v>131</v>
      </c>
      <c r="E393" s="195" t="s">
        <v>672</v>
      </c>
      <c r="F393" s="190">
        <v>73.7</v>
      </c>
      <c r="G393" s="186"/>
    </row>
    <row r="394" spans="1:7">
      <c r="A394" s="189" t="s">
        <v>132</v>
      </c>
      <c r="B394" s="193">
        <v>12</v>
      </c>
      <c r="C394" s="193">
        <v>0</v>
      </c>
      <c r="D394" s="194" t="s">
        <v>572</v>
      </c>
      <c r="E394" s="195" t="s">
        <v>572</v>
      </c>
      <c r="F394" s="190">
        <v>2655</v>
      </c>
      <c r="G394" s="186"/>
    </row>
    <row r="395" spans="1:7">
      <c r="A395" s="189" t="s">
        <v>133</v>
      </c>
      <c r="B395" s="193">
        <v>12</v>
      </c>
      <c r="C395" s="193">
        <v>2</v>
      </c>
      <c r="D395" s="194" t="s">
        <v>572</v>
      </c>
      <c r="E395" s="195" t="s">
        <v>572</v>
      </c>
      <c r="F395" s="190">
        <v>2655</v>
      </c>
      <c r="G395" s="186"/>
    </row>
    <row r="396" spans="1:7" ht="30">
      <c r="A396" s="189" t="s">
        <v>134</v>
      </c>
      <c r="B396" s="193">
        <v>12</v>
      </c>
      <c r="C396" s="193">
        <v>2</v>
      </c>
      <c r="D396" s="194" t="s">
        <v>135</v>
      </c>
      <c r="E396" s="195" t="s">
        <v>572</v>
      </c>
      <c r="F396" s="190">
        <v>2655</v>
      </c>
      <c r="G396" s="186"/>
    </row>
    <row r="397" spans="1:7" ht="30">
      <c r="A397" s="189" t="s">
        <v>136</v>
      </c>
      <c r="B397" s="193">
        <v>12</v>
      </c>
      <c r="C397" s="193">
        <v>2</v>
      </c>
      <c r="D397" s="194" t="s">
        <v>137</v>
      </c>
      <c r="E397" s="195" t="s">
        <v>572</v>
      </c>
      <c r="F397" s="190">
        <v>2655</v>
      </c>
      <c r="G397" s="186"/>
    </row>
    <row r="398" spans="1:7">
      <c r="A398" s="189" t="s">
        <v>590</v>
      </c>
      <c r="B398" s="193">
        <v>12</v>
      </c>
      <c r="C398" s="193">
        <v>2</v>
      </c>
      <c r="D398" s="194" t="s">
        <v>137</v>
      </c>
      <c r="E398" s="195" t="s">
        <v>591</v>
      </c>
      <c r="F398" s="190">
        <v>2655</v>
      </c>
      <c r="G398" s="186"/>
    </row>
    <row r="399" spans="1:7" ht="30">
      <c r="A399" s="189" t="s">
        <v>138</v>
      </c>
      <c r="B399" s="193">
        <v>13</v>
      </c>
      <c r="C399" s="193">
        <v>0</v>
      </c>
      <c r="D399" s="194" t="s">
        <v>572</v>
      </c>
      <c r="E399" s="195" t="s">
        <v>572</v>
      </c>
      <c r="F399" s="190">
        <v>1750.4</v>
      </c>
      <c r="G399" s="186"/>
    </row>
    <row r="400" spans="1:7" ht="30">
      <c r="A400" s="189" t="s">
        <v>139</v>
      </c>
      <c r="B400" s="193">
        <v>13</v>
      </c>
      <c r="C400" s="193">
        <v>1</v>
      </c>
      <c r="D400" s="194" t="s">
        <v>572</v>
      </c>
      <c r="E400" s="195" t="s">
        <v>572</v>
      </c>
      <c r="F400" s="190">
        <v>1750.4</v>
      </c>
      <c r="G400" s="186"/>
    </row>
    <row r="401" spans="1:7">
      <c r="A401" s="189" t="s">
        <v>140</v>
      </c>
      <c r="B401" s="193">
        <v>13</v>
      </c>
      <c r="C401" s="193">
        <v>1</v>
      </c>
      <c r="D401" s="194" t="s">
        <v>141</v>
      </c>
      <c r="E401" s="195" t="s">
        <v>572</v>
      </c>
      <c r="F401" s="190">
        <v>1750.4</v>
      </c>
      <c r="G401" s="186"/>
    </row>
    <row r="402" spans="1:7">
      <c r="A402" s="189" t="s">
        <v>142</v>
      </c>
      <c r="B402" s="193">
        <v>13</v>
      </c>
      <c r="C402" s="193">
        <v>1</v>
      </c>
      <c r="D402" s="194" t="s">
        <v>143</v>
      </c>
      <c r="E402" s="195" t="s">
        <v>572</v>
      </c>
      <c r="F402" s="190">
        <v>1750.4</v>
      </c>
      <c r="G402" s="186"/>
    </row>
    <row r="403" spans="1:7">
      <c r="A403" s="189" t="s">
        <v>144</v>
      </c>
      <c r="B403" s="193">
        <v>13</v>
      </c>
      <c r="C403" s="193">
        <v>1</v>
      </c>
      <c r="D403" s="194" t="s">
        <v>143</v>
      </c>
      <c r="E403" s="195" t="s">
        <v>145</v>
      </c>
      <c r="F403" s="190">
        <v>1750.4</v>
      </c>
      <c r="G403" s="186"/>
    </row>
    <row r="404" spans="1:7" ht="45">
      <c r="A404" s="189" t="s">
        <v>146</v>
      </c>
      <c r="B404" s="193">
        <v>14</v>
      </c>
      <c r="C404" s="193">
        <v>0</v>
      </c>
      <c r="D404" s="194" t="s">
        <v>572</v>
      </c>
      <c r="E404" s="195" t="s">
        <v>572</v>
      </c>
      <c r="F404" s="190">
        <v>8597</v>
      </c>
      <c r="G404" s="186"/>
    </row>
    <row r="405" spans="1:7" ht="45">
      <c r="A405" s="189" t="s">
        <v>147</v>
      </c>
      <c r="B405" s="193">
        <v>14</v>
      </c>
      <c r="C405" s="193">
        <v>1</v>
      </c>
      <c r="D405" s="194" t="s">
        <v>572</v>
      </c>
      <c r="E405" s="195" t="s">
        <v>572</v>
      </c>
      <c r="F405" s="190">
        <v>8597</v>
      </c>
      <c r="G405" s="186"/>
    </row>
    <row r="406" spans="1:7" ht="30">
      <c r="A406" s="189" t="s">
        <v>148</v>
      </c>
      <c r="B406" s="193">
        <v>14</v>
      </c>
      <c r="C406" s="193">
        <v>1</v>
      </c>
      <c r="D406" s="194" t="s">
        <v>149</v>
      </c>
      <c r="E406" s="195" t="s">
        <v>572</v>
      </c>
      <c r="F406" s="190">
        <v>8597</v>
      </c>
      <c r="G406" s="186"/>
    </row>
    <row r="407" spans="1:7" ht="45">
      <c r="A407" s="189" t="s">
        <v>150</v>
      </c>
      <c r="B407" s="193">
        <v>14</v>
      </c>
      <c r="C407" s="193">
        <v>1</v>
      </c>
      <c r="D407" s="194" t="s">
        <v>151</v>
      </c>
      <c r="E407" s="195" t="s">
        <v>572</v>
      </c>
      <c r="F407" s="190">
        <v>8597</v>
      </c>
      <c r="G407" s="186"/>
    </row>
    <row r="408" spans="1:7">
      <c r="A408" s="189" t="s">
        <v>152</v>
      </c>
      <c r="B408" s="193">
        <v>14</v>
      </c>
      <c r="C408" s="193">
        <v>1</v>
      </c>
      <c r="D408" s="194" t="s">
        <v>151</v>
      </c>
      <c r="E408" s="195" t="s">
        <v>153</v>
      </c>
      <c r="F408" s="190">
        <v>8597</v>
      </c>
      <c r="G408" s="186"/>
    </row>
    <row r="409" spans="1:7">
      <c r="A409" s="283" t="s">
        <v>548</v>
      </c>
      <c r="B409" s="283"/>
      <c r="C409" s="283"/>
      <c r="D409" s="283"/>
      <c r="E409" s="283"/>
      <c r="F409" s="197">
        <v>608110</v>
      </c>
      <c r="G409" s="187"/>
    </row>
    <row r="410" spans="1:7">
      <c r="A410" s="188"/>
      <c r="B410" s="196"/>
      <c r="C410" s="196"/>
      <c r="D410" s="196"/>
      <c r="E410" s="191"/>
      <c r="F410" s="180"/>
      <c r="G410" s="180"/>
    </row>
    <row r="411" spans="1:7">
      <c r="A411" s="182"/>
      <c r="B411" s="191"/>
      <c r="C411" s="191"/>
      <c r="D411" s="191"/>
      <c r="E411" s="191"/>
      <c r="F411" s="180"/>
      <c r="G411" s="180"/>
    </row>
    <row r="412" spans="1:7" ht="14.45" customHeight="1">
      <c r="A412" s="178" t="s">
        <v>245</v>
      </c>
      <c r="D412" s="282" t="s">
        <v>497</v>
      </c>
      <c r="E412" s="282"/>
      <c r="F412" s="282"/>
    </row>
  </sheetData>
  <autoFilter ref="A16:AA409"/>
  <mergeCells count="6">
    <mergeCell ref="A11:F11"/>
    <mergeCell ref="D412:F412"/>
    <mergeCell ref="A409:E409"/>
    <mergeCell ref="A14:A15"/>
    <mergeCell ref="B14:E14"/>
    <mergeCell ref="F14:F15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G412"/>
  <sheetViews>
    <sheetView zoomScaleNormal="100" workbookViewId="0">
      <selection activeCell="I10" sqref="I10"/>
    </sheetView>
  </sheetViews>
  <sheetFormatPr defaultColWidth="8.85546875" defaultRowHeight="15"/>
  <cols>
    <col min="1" max="1" width="80" style="178" customWidth="1"/>
    <col min="2" max="2" width="9.5703125" style="192" bestFit="1" customWidth="1"/>
    <col min="3" max="3" width="10.85546875" style="192" customWidth="1"/>
    <col min="4" max="4" width="11.28515625" style="192" hidden="1" customWidth="1"/>
    <col min="5" max="5" width="0" style="192" hidden="1" customWidth="1"/>
    <col min="6" max="6" width="9.42578125" style="178" customWidth="1"/>
    <col min="7" max="16384" width="8.85546875" style="178"/>
  </cols>
  <sheetData>
    <row r="1" spans="1:7" s="153" customFormat="1" ht="12.75" customHeight="1">
      <c r="B1" s="154"/>
      <c r="C1" s="154"/>
      <c r="D1" s="154"/>
      <c r="E1" s="154"/>
    </row>
    <row r="2" spans="1:7" s="153" customFormat="1" ht="16.5" customHeight="1">
      <c r="B2" s="154"/>
      <c r="C2" s="154"/>
      <c r="D2" s="154"/>
      <c r="E2" s="154"/>
    </row>
    <row r="3" spans="1:7" s="153" customFormat="1" ht="17.45" customHeight="1">
      <c r="B3" s="154"/>
      <c r="C3" s="154"/>
      <c r="D3" s="154"/>
      <c r="E3" s="154"/>
    </row>
    <row r="4" spans="1:7" s="153" customFormat="1" ht="12.75" customHeight="1">
      <c r="B4" s="154"/>
      <c r="C4" s="154"/>
      <c r="D4" s="154"/>
      <c r="E4" s="154"/>
    </row>
    <row r="5" spans="1:7" s="153" customFormat="1" ht="16.5" customHeight="1">
      <c r="B5" s="154"/>
      <c r="C5" s="154"/>
      <c r="D5" s="154"/>
      <c r="E5" s="154"/>
    </row>
    <row r="6" spans="1:7" s="153" customFormat="1" ht="17.45" customHeight="1">
      <c r="B6" s="154"/>
      <c r="C6" s="154"/>
      <c r="D6" s="154"/>
      <c r="E6" s="154"/>
    </row>
    <row r="7" spans="1:7" s="153" customFormat="1" ht="16.5" customHeight="1">
      <c r="B7" s="154"/>
      <c r="C7" s="154"/>
      <c r="D7" s="154"/>
      <c r="E7" s="154"/>
    </row>
    <row r="8" spans="1:7" s="153" customFormat="1" ht="17.45" customHeight="1">
      <c r="B8" s="154"/>
      <c r="C8" s="154"/>
      <c r="D8" s="154"/>
      <c r="E8" s="154"/>
    </row>
    <row r="9" spans="1:7" s="153" customFormat="1" ht="40.9" customHeight="1">
      <c r="B9" s="154"/>
      <c r="C9" s="154"/>
      <c r="D9" s="154"/>
      <c r="E9" s="154"/>
    </row>
    <row r="10" spans="1:7" s="153" customFormat="1" ht="17.45" customHeight="1">
      <c r="B10" s="154"/>
      <c r="C10" s="154"/>
      <c r="D10" s="154"/>
      <c r="E10" s="154"/>
    </row>
    <row r="11" spans="1:7" s="153" customFormat="1" ht="37.15" customHeight="1">
      <c r="A11" s="281" t="s">
        <v>166</v>
      </c>
      <c r="B11" s="281"/>
      <c r="C11" s="281"/>
      <c r="D11" s="281"/>
      <c r="E11" s="281"/>
      <c r="F11" s="281"/>
    </row>
    <row r="12" spans="1:7" ht="0.6" customHeight="1">
      <c r="A12" s="179"/>
      <c r="B12" s="191"/>
      <c r="C12" s="191"/>
      <c r="D12" s="191"/>
      <c r="E12" s="191"/>
      <c r="F12" s="180"/>
      <c r="G12" s="180"/>
    </row>
    <row r="13" spans="1:7">
      <c r="A13" s="181"/>
      <c r="B13" s="191"/>
      <c r="C13" s="191"/>
      <c r="D13" s="191"/>
      <c r="E13" s="191"/>
      <c r="F13" s="180"/>
      <c r="G13" s="180"/>
    </row>
    <row r="14" spans="1:7">
      <c r="A14" s="284" t="s">
        <v>154</v>
      </c>
      <c r="B14" s="284" t="s">
        <v>155</v>
      </c>
      <c r="C14" s="284"/>
      <c r="D14" s="284"/>
      <c r="E14" s="284"/>
      <c r="F14" s="284" t="s">
        <v>156</v>
      </c>
      <c r="G14" s="180"/>
    </row>
    <row r="15" spans="1:7" ht="18" customHeight="1">
      <c r="A15" s="284"/>
      <c r="B15" s="183" t="s">
        <v>157</v>
      </c>
      <c r="C15" s="183" t="s">
        <v>158</v>
      </c>
      <c r="D15" s="183" t="s">
        <v>159</v>
      </c>
      <c r="E15" s="183" t="s">
        <v>160</v>
      </c>
      <c r="F15" s="284"/>
      <c r="G15" s="179"/>
    </row>
    <row r="16" spans="1:7">
      <c r="A16" s="184">
        <v>1</v>
      </c>
      <c r="B16" s="184">
        <v>2</v>
      </c>
      <c r="C16" s="184">
        <v>3</v>
      </c>
      <c r="D16" s="184">
        <v>4</v>
      </c>
      <c r="E16" s="184">
        <v>5</v>
      </c>
      <c r="F16" s="184">
        <v>4</v>
      </c>
      <c r="G16" s="185"/>
    </row>
    <row r="17" spans="1:7" s="200" customFormat="1">
      <c r="A17" s="198" t="s">
        <v>571</v>
      </c>
      <c r="B17" s="199">
        <v>1</v>
      </c>
      <c r="C17" s="199">
        <v>0</v>
      </c>
      <c r="D17" s="194" t="s">
        <v>572</v>
      </c>
      <c r="E17" s="195" t="s">
        <v>572</v>
      </c>
      <c r="F17" s="197">
        <v>52185.5</v>
      </c>
      <c r="G17" s="185"/>
    </row>
    <row r="18" spans="1:7" ht="30">
      <c r="A18" s="189" t="s">
        <v>573</v>
      </c>
      <c r="B18" s="193">
        <v>1</v>
      </c>
      <c r="C18" s="193">
        <v>2</v>
      </c>
      <c r="D18" s="194" t="s">
        <v>572</v>
      </c>
      <c r="E18" s="195" t="s">
        <v>572</v>
      </c>
      <c r="F18" s="190">
        <v>1202.5</v>
      </c>
      <c r="G18" s="186"/>
    </row>
    <row r="19" spans="1:7" ht="30" hidden="1">
      <c r="A19" s="189" t="s">
        <v>574</v>
      </c>
      <c r="B19" s="193">
        <v>1</v>
      </c>
      <c r="C19" s="193">
        <v>2</v>
      </c>
      <c r="D19" s="194" t="s">
        <v>575</v>
      </c>
      <c r="E19" s="195" t="s">
        <v>572</v>
      </c>
      <c r="F19" s="190">
        <v>1202.5</v>
      </c>
      <c r="G19" s="186"/>
    </row>
    <row r="20" spans="1:7" hidden="1">
      <c r="A20" s="189" t="s">
        <v>576</v>
      </c>
      <c r="B20" s="193">
        <v>1</v>
      </c>
      <c r="C20" s="193">
        <v>2</v>
      </c>
      <c r="D20" s="194" t="s">
        <v>577</v>
      </c>
      <c r="E20" s="195" t="s">
        <v>572</v>
      </c>
      <c r="F20" s="190">
        <v>250</v>
      </c>
      <c r="G20" s="186"/>
    </row>
    <row r="21" spans="1:7" ht="45" hidden="1">
      <c r="A21" s="189" t="s">
        <v>578</v>
      </c>
      <c r="B21" s="193">
        <v>1</v>
      </c>
      <c r="C21" s="193">
        <v>2</v>
      </c>
      <c r="D21" s="194" t="s">
        <v>577</v>
      </c>
      <c r="E21" s="195" t="s">
        <v>579</v>
      </c>
      <c r="F21" s="190">
        <v>250</v>
      </c>
      <c r="G21" s="186"/>
    </row>
    <row r="22" spans="1:7" hidden="1">
      <c r="A22" s="189" t="s">
        <v>580</v>
      </c>
      <c r="B22" s="193">
        <v>1</v>
      </c>
      <c r="C22" s="193">
        <v>2</v>
      </c>
      <c r="D22" s="194" t="s">
        <v>581</v>
      </c>
      <c r="E22" s="195" t="s">
        <v>572</v>
      </c>
      <c r="F22" s="190">
        <v>952.5</v>
      </c>
      <c r="G22" s="186"/>
    </row>
    <row r="23" spans="1:7" ht="45" hidden="1">
      <c r="A23" s="189" t="s">
        <v>578</v>
      </c>
      <c r="B23" s="193">
        <v>1</v>
      </c>
      <c r="C23" s="193">
        <v>2</v>
      </c>
      <c r="D23" s="194" t="s">
        <v>581</v>
      </c>
      <c r="E23" s="195" t="s">
        <v>579</v>
      </c>
      <c r="F23" s="190">
        <v>952.5</v>
      </c>
      <c r="G23" s="186"/>
    </row>
    <row r="24" spans="1:7" ht="30">
      <c r="A24" s="189" t="s">
        <v>582</v>
      </c>
      <c r="B24" s="193">
        <v>1</v>
      </c>
      <c r="C24" s="193">
        <v>3</v>
      </c>
      <c r="D24" s="194" t="s">
        <v>572</v>
      </c>
      <c r="E24" s="195" t="s">
        <v>572</v>
      </c>
      <c r="F24" s="190">
        <v>716.9</v>
      </c>
      <c r="G24" s="186"/>
    </row>
    <row r="25" spans="1:7" ht="30" hidden="1">
      <c r="A25" s="189" t="s">
        <v>574</v>
      </c>
      <c r="B25" s="193">
        <v>1</v>
      </c>
      <c r="C25" s="193">
        <v>3</v>
      </c>
      <c r="D25" s="194" t="s">
        <v>575</v>
      </c>
      <c r="E25" s="195" t="s">
        <v>572</v>
      </c>
      <c r="F25" s="190">
        <v>716.9</v>
      </c>
      <c r="G25" s="186"/>
    </row>
    <row r="26" spans="1:7" hidden="1">
      <c r="A26" s="189" t="s">
        <v>576</v>
      </c>
      <c r="B26" s="193">
        <v>1</v>
      </c>
      <c r="C26" s="193">
        <v>3</v>
      </c>
      <c r="D26" s="194" t="s">
        <v>583</v>
      </c>
      <c r="E26" s="195" t="s">
        <v>572</v>
      </c>
      <c r="F26" s="190">
        <v>45</v>
      </c>
      <c r="G26" s="186"/>
    </row>
    <row r="27" spans="1:7" ht="45" hidden="1">
      <c r="A27" s="189" t="s">
        <v>578</v>
      </c>
      <c r="B27" s="193">
        <v>1</v>
      </c>
      <c r="C27" s="193">
        <v>3</v>
      </c>
      <c r="D27" s="194" t="s">
        <v>583</v>
      </c>
      <c r="E27" s="195" t="s">
        <v>579</v>
      </c>
      <c r="F27" s="190">
        <v>45</v>
      </c>
      <c r="G27" s="186"/>
    </row>
    <row r="28" spans="1:7" hidden="1">
      <c r="A28" s="189" t="s">
        <v>580</v>
      </c>
      <c r="B28" s="193">
        <v>1</v>
      </c>
      <c r="C28" s="193">
        <v>3</v>
      </c>
      <c r="D28" s="194" t="s">
        <v>584</v>
      </c>
      <c r="E28" s="195" t="s">
        <v>572</v>
      </c>
      <c r="F28" s="190">
        <v>156.9</v>
      </c>
      <c r="G28" s="186"/>
    </row>
    <row r="29" spans="1:7" ht="45" hidden="1">
      <c r="A29" s="189" t="s">
        <v>578</v>
      </c>
      <c r="B29" s="193">
        <v>1</v>
      </c>
      <c r="C29" s="193">
        <v>3</v>
      </c>
      <c r="D29" s="194" t="s">
        <v>584</v>
      </c>
      <c r="E29" s="195" t="s">
        <v>579</v>
      </c>
      <c r="F29" s="190">
        <v>145</v>
      </c>
      <c r="G29" s="186"/>
    </row>
    <row r="30" spans="1:7" hidden="1">
      <c r="A30" s="189" t="s">
        <v>585</v>
      </c>
      <c r="B30" s="193">
        <v>1</v>
      </c>
      <c r="C30" s="193">
        <v>3</v>
      </c>
      <c r="D30" s="194" t="s">
        <v>584</v>
      </c>
      <c r="E30" s="195" t="s">
        <v>586</v>
      </c>
      <c r="F30" s="190">
        <v>11.9</v>
      </c>
      <c r="G30" s="186"/>
    </row>
    <row r="31" spans="1:7" hidden="1">
      <c r="A31" s="189" t="s">
        <v>576</v>
      </c>
      <c r="B31" s="193">
        <v>1</v>
      </c>
      <c r="C31" s="193">
        <v>3</v>
      </c>
      <c r="D31" s="194" t="s">
        <v>587</v>
      </c>
      <c r="E31" s="195" t="s">
        <v>572</v>
      </c>
      <c r="F31" s="190">
        <v>120</v>
      </c>
      <c r="G31" s="186"/>
    </row>
    <row r="32" spans="1:7" ht="45" hidden="1">
      <c r="A32" s="189" t="s">
        <v>578</v>
      </c>
      <c r="B32" s="193">
        <v>1</v>
      </c>
      <c r="C32" s="193">
        <v>3</v>
      </c>
      <c r="D32" s="194" t="s">
        <v>587</v>
      </c>
      <c r="E32" s="195" t="s">
        <v>579</v>
      </c>
      <c r="F32" s="190">
        <v>120</v>
      </c>
      <c r="G32" s="186"/>
    </row>
    <row r="33" spans="1:7" hidden="1">
      <c r="A33" s="189" t="s">
        <v>580</v>
      </c>
      <c r="B33" s="193">
        <v>1</v>
      </c>
      <c r="C33" s="193">
        <v>3</v>
      </c>
      <c r="D33" s="194" t="s">
        <v>588</v>
      </c>
      <c r="E33" s="195" t="s">
        <v>572</v>
      </c>
      <c r="F33" s="190">
        <v>395</v>
      </c>
      <c r="G33" s="186"/>
    </row>
    <row r="34" spans="1:7" ht="45" hidden="1">
      <c r="A34" s="189" t="s">
        <v>578</v>
      </c>
      <c r="B34" s="193">
        <v>1</v>
      </c>
      <c r="C34" s="193">
        <v>3</v>
      </c>
      <c r="D34" s="194" t="s">
        <v>588</v>
      </c>
      <c r="E34" s="195" t="s">
        <v>579</v>
      </c>
      <c r="F34" s="190">
        <v>395</v>
      </c>
      <c r="G34" s="186"/>
    </row>
    <row r="35" spans="1:7" ht="45">
      <c r="A35" s="189" t="s">
        <v>589</v>
      </c>
      <c r="B35" s="193">
        <v>1</v>
      </c>
      <c r="C35" s="193">
        <v>4</v>
      </c>
      <c r="D35" s="194" t="s">
        <v>572</v>
      </c>
      <c r="E35" s="195" t="s">
        <v>572</v>
      </c>
      <c r="F35" s="190">
        <v>15310.5</v>
      </c>
      <c r="G35" s="186"/>
    </row>
    <row r="36" spans="1:7" ht="30" hidden="1">
      <c r="A36" s="189" t="s">
        <v>574</v>
      </c>
      <c r="B36" s="193">
        <v>1</v>
      </c>
      <c r="C36" s="193">
        <v>4</v>
      </c>
      <c r="D36" s="194" t="s">
        <v>575</v>
      </c>
      <c r="E36" s="195" t="s">
        <v>572</v>
      </c>
      <c r="F36" s="190">
        <v>15308.8</v>
      </c>
      <c r="G36" s="186"/>
    </row>
    <row r="37" spans="1:7" hidden="1">
      <c r="A37" s="189" t="s">
        <v>576</v>
      </c>
      <c r="B37" s="193">
        <v>1</v>
      </c>
      <c r="C37" s="193">
        <v>4</v>
      </c>
      <c r="D37" s="194" t="s">
        <v>583</v>
      </c>
      <c r="E37" s="195" t="s">
        <v>572</v>
      </c>
      <c r="F37" s="190">
        <v>2880</v>
      </c>
      <c r="G37" s="186"/>
    </row>
    <row r="38" spans="1:7" ht="45" hidden="1">
      <c r="A38" s="189" t="s">
        <v>578</v>
      </c>
      <c r="B38" s="193">
        <v>1</v>
      </c>
      <c r="C38" s="193">
        <v>4</v>
      </c>
      <c r="D38" s="194" t="s">
        <v>583</v>
      </c>
      <c r="E38" s="195" t="s">
        <v>579</v>
      </c>
      <c r="F38" s="190">
        <v>2880</v>
      </c>
      <c r="G38" s="186"/>
    </row>
    <row r="39" spans="1:7" hidden="1">
      <c r="A39" s="189" t="s">
        <v>580</v>
      </c>
      <c r="B39" s="193">
        <v>1</v>
      </c>
      <c r="C39" s="193">
        <v>4</v>
      </c>
      <c r="D39" s="194" t="s">
        <v>584</v>
      </c>
      <c r="E39" s="195" t="s">
        <v>572</v>
      </c>
      <c r="F39" s="190">
        <v>12428.8</v>
      </c>
      <c r="G39" s="186"/>
    </row>
    <row r="40" spans="1:7" ht="45" hidden="1">
      <c r="A40" s="189" t="s">
        <v>578</v>
      </c>
      <c r="B40" s="193">
        <v>1</v>
      </c>
      <c r="C40" s="193">
        <v>4</v>
      </c>
      <c r="D40" s="194" t="s">
        <v>584</v>
      </c>
      <c r="E40" s="195" t="s">
        <v>579</v>
      </c>
      <c r="F40" s="190">
        <v>9960.4</v>
      </c>
      <c r="G40" s="186"/>
    </row>
    <row r="41" spans="1:7" hidden="1">
      <c r="A41" s="189" t="s">
        <v>585</v>
      </c>
      <c r="B41" s="193">
        <v>1</v>
      </c>
      <c r="C41" s="193">
        <v>4</v>
      </c>
      <c r="D41" s="194" t="s">
        <v>584</v>
      </c>
      <c r="E41" s="195" t="s">
        <v>586</v>
      </c>
      <c r="F41" s="190">
        <v>2457.1999999999998</v>
      </c>
      <c r="G41" s="186"/>
    </row>
    <row r="42" spans="1:7" hidden="1">
      <c r="A42" s="189" t="s">
        <v>590</v>
      </c>
      <c r="B42" s="193">
        <v>1</v>
      </c>
      <c r="C42" s="193">
        <v>4</v>
      </c>
      <c r="D42" s="194" t="s">
        <v>584</v>
      </c>
      <c r="E42" s="195" t="s">
        <v>591</v>
      </c>
      <c r="F42" s="190">
        <v>11.2</v>
      </c>
      <c r="G42" s="186"/>
    </row>
    <row r="43" spans="1:7" ht="45" hidden="1">
      <c r="A43" s="189" t="s">
        <v>592</v>
      </c>
      <c r="B43" s="193">
        <v>1</v>
      </c>
      <c r="C43" s="193">
        <v>4</v>
      </c>
      <c r="D43" s="194" t="s">
        <v>593</v>
      </c>
      <c r="E43" s="195" t="s">
        <v>572</v>
      </c>
      <c r="F43" s="190">
        <v>1.7</v>
      </c>
      <c r="G43" s="186"/>
    </row>
    <row r="44" spans="1:7" hidden="1">
      <c r="A44" s="189" t="s">
        <v>594</v>
      </c>
      <c r="B44" s="193">
        <v>1</v>
      </c>
      <c r="C44" s="193">
        <v>4</v>
      </c>
      <c r="D44" s="194" t="s">
        <v>595</v>
      </c>
      <c r="E44" s="195" t="s">
        <v>572</v>
      </c>
      <c r="F44" s="190">
        <v>1.7</v>
      </c>
      <c r="G44" s="186"/>
    </row>
    <row r="45" spans="1:7" hidden="1">
      <c r="A45" s="189" t="s">
        <v>585</v>
      </c>
      <c r="B45" s="193">
        <v>1</v>
      </c>
      <c r="C45" s="193">
        <v>4</v>
      </c>
      <c r="D45" s="194" t="s">
        <v>595</v>
      </c>
      <c r="E45" s="195" t="s">
        <v>586</v>
      </c>
      <c r="F45" s="190">
        <v>1.7</v>
      </c>
      <c r="G45" s="186"/>
    </row>
    <row r="46" spans="1:7">
      <c r="A46" s="189" t="s">
        <v>596</v>
      </c>
      <c r="B46" s="193">
        <v>1</v>
      </c>
      <c r="C46" s="193">
        <v>5</v>
      </c>
      <c r="D46" s="194" t="s">
        <v>572</v>
      </c>
      <c r="E46" s="195" t="s">
        <v>572</v>
      </c>
      <c r="F46" s="190">
        <v>8.4</v>
      </c>
      <c r="G46" s="186"/>
    </row>
    <row r="47" spans="1:7" hidden="1">
      <c r="A47" s="189" t="s">
        <v>597</v>
      </c>
      <c r="B47" s="193">
        <v>1</v>
      </c>
      <c r="C47" s="193">
        <v>5</v>
      </c>
      <c r="D47" s="194" t="s">
        <v>598</v>
      </c>
      <c r="E47" s="195" t="s">
        <v>572</v>
      </c>
      <c r="F47" s="190">
        <v>8.4</v>
      </c>
      <c r="G47" s="186"/>
    </row>
    <row r="48" spans="1:7" ht="45" hidden="1">
      <c r="A48" s="189" t="s">
        <v>599</v>
      </c>
      <c r="B48" s="193">
        <v>1</v>
      </c>
      <c r="C48" s="193">
        <v>5</v>
      </c>
      <c r="D48" s="194" t="s">
        <v>600</v>
      </c>
      <c r="E48" s="195" t="s">
        <v>572</v>
      </c>
      <c r="F48" s="190">
        <v>8.4</v>
      </c>
      <c r="G48" s="186"/>
    </row>
    <row r="49" spans="1:7" hidden="1">
      <c r="A49" s="189" t="s">
        <v>585</v>
      </c>
      <c r="B49" s="193">
        <v>1</v>
      </c>
      <c r="C49" s="193">
        <v>5</v>
      </c>
      <c r="D49" s="194" t="s">
        <v>600</v>
      </c>
      <c r="E49" s="195" t="s">
        <v>586</v>
      </c>
      <c r="F49" s="190">
        <v>8.4</v>
      </c>
      <c r="G49" s="186"/>
    </row>
    <row r="50" spans="1:7" ht="30">
      <c r="A50" s="189" t="s">
        <v>601</v>
      </c>
      <c r="B50" s="193">
        <v>1</v>
      </c>
      <c r="C50" s="193">
        <v>6</v>
      </c>
      <c r="D50" s="194" t="s">
        <v>572</v>
      </c>
      <c r="E50" s="195" t="s">
        <v>572</v>
      </c>
      <c r="F50" s="190">
        <v>6845.1</v>
      </c>
      <c r="G50" s="186"/>
    </row>
    <row r="51" spans="1:7" ht="30" hidden="1">
      <c r="A51" s="189" t="s">
        <v>574</v>
      </c>
      <c r="B51" s="193">
        <v>1</v>
      </c>
      <c r="C51" s="193">
        <v>6</v>
      </c>
      <c r="D51" s="194" t="s">
        <v>575</v>
      </c>
      <c r="E51" s="195" t="s">
        <v>572</v>
      </c>
      <c r="F51" s="190">
        <v>6835.2</v>
      </c>
      <c r="G51" s="186"/>
    </row>
    <row r="52" spans="1:7" hidden="1">
      <c r="A52" s="189" t="s">
        <v>576</v>
      </c>
      <c r="B52" s="193">
        <v>1</v>
      </c>
      <c r="C52" s="193">
        <v>6</v>
      </c>
      <c r="D52" s="194" t="s">
        <v>583</v>
      </c>
      <c r="E52" s="195" t="s">
        <v>572</v>
      </c>
      <c r="F52" s="190">
        <v>1150.0999999999999</v>
      </c>
      <c r="G52" s="186"/>
    </row>
    <row r="53" spans="1:7" ht="45" hidden="1">
      <c r="A53" s="189" t="s">
        <v>578</v>
      </c>
      <c r="B53" s="193">
        <v>1</v>
      </c>
      <c r="C53" s="193">
        <v>6</v>
      </c>
      <c r="D53" s="194" t="s">
        <v>583</v>
      </c>
      <c r="E53" s="195" t="s">
        <v>579</v>
      </c>
      <c r="F53" s="190">
        <v>1150.0999999999999</v>
      </c>
      <c r="G53" s="186"/>
    </row>
    <row r="54" spans="1:7" hidden="1">
      <c r="A54" s="189" t="s">
        <v>580</v>
      </c>
      <c r="B54" s="193">
        <v>1</v>
      </c>
      <c r="C54" s="193">
        <v>6</v>
      </c>
      <c r="D54" s="194" t="s">
        <v>584</v>
      </c>
      <c r="E54" s="195" t="s">
        <v>572</v>
      </c>
      <c r="F54" s="190">
        <v>5113.1000000000004</v>
      </c>
      <c r="G54" s="186"/>
    </row>
    <row r="55" spans="1:7" ht="45" hidden="1">
      <c r="A55" s="189" t="s">
        <v>578</v>
      </c>
      <c r="B55" s="193">
        <v>1</v>
      </c>
      <c r="C55" s="193">
        <v>6</v>
      </c>
      <c r="D55" s="194" t="s">
        <v>584</v>
      </c>
      <c r="E55" s="195" t="s">
        <v>579</v>
      </c>
      <c r="F55" s="190">
        <v>3773.2</v>
      </c>
      <c r="G55" s="186"/>
    </row>
    <row r="56" spans="1:7" hidden="1">
      <c r="A56" s="189" t="s">
        <v>585</v>
      </c>
      <c r="B56" s="193">
        <v>1</v>
      </c>
      <c r="C56" s="193">
        <v>6</v>
      </c>
      <c r="D56" s="194" t="s">
        <v>584</v>
      </c>
      <c r="E56" s="195" t="s">
        <v>586</v>
      </c>
      <c r="F56" s="190">
        <v>1339.7</v>
      </c>
      <c r="G56" s="186"/>
    </row>
    <row r="57" spans="1:7" hidden="1">
      <c r="A57" s="189" t="s">
        <v>590</v>
      </c>
      <c r="B57" s="193">
        <v>1</v>
      </c>
      <c r="C57" s="193">
        <v>6</v>
      </c>
      <c r="D57" s="194" t="s">
        <v>584</v>
      </c>
      <c r="E57" s="195" t="s">
        <v>591</v>
      </c>
      <c r="F57" s="190">
        <v>0.2</v>
      </c>
      <c r="G57" s="186"/>
    </row>
    <row r="58" spans="1:7" hidden="1">
      <c r="A58" s="189" t="s">
        <v>576</v>
      </c>
      <c r="B58" s="193">
        <v>1</v>
      </c>
      <c r="C58" s="193">
        <v>6</v>
      </c>
      <c r="D58" s="194" t="s">
        <v>602</v>
      </c>
      <c r="E58" s="195" t="s">
        <v>572</v>
      </c>
      <c r="F58" s="190">
        <v>132</v>
      </c>
      <c r="G58" s="186"/>
    </row>
    <row r="59" spans="1:7" ht="45" hidden="1">
      <c r="A59" s="189" t="s">
        <v>578</v>
      </c>
      <c r="B59" s="193">
        <v>1</v>
      </c>
      <c r="C59" s="193">
        <v>6</v>
      </c>
      <c r="D59" s="194" t="s">
        <v>602</v>
      </c>
      <c r="E59" s="195" t="s">
        <v>579</v>
      </c>
      <c r="F59" s="190">
        <v>132</v>
      </c>
      <c r="G59" s="186"/>
    </row>
    <row r="60" spans="1:7" hidden="1">
      <c r="A60" s="189" t="s">
        <v>580</v>
      </c>
      <c r="B60" s="193">
        <v>1</v>
      </c>
      <c r="C60" s="193">
        <v>6</v>
      </c>
      <c r="D60" s="194" t="s">
        <v>603</v>
      </c>
      <c r="E60" s="195" t="s">
        <v>572</v>
      </c>
      <c r="F60" s="190">
        <v>440</v>
      </c>
      <c r="G60" s="186"/>
    </row>
    <row r="61" spans="1:7" ht="45" hidden="1">
      <c r="A61" s="189" t="s">
        <v>578</v>
      </c>
      <c r="B61" s="193">
        <v>1</v>
      </c>
      <c r="C61" s="193">
        <v>6</v>
      </c>
      <c r="D61" s="194" t="s">
        <v>603</v>
      </c>
      <c r="E61" s="195" t="s">
        <v>579</v>
      </c>
      <c r="F61" s="190">
        <v>440</v>
      </c>
      <c r="G61" s="186"/>
    </row>
    <row r="62" spans="1:7" ht="30" hidden="1">
      <c r="A62" s="189" t="s">
        <v>518</v>
      </c>
      <c r="B62" s="193">
        <v>1</v>
      </c>
      <c r="C62" s="193">
        <v>6</v>
      </c>
      <c r="D62" s="194" t="s">
        <v>604</v>
      </c>
      <c r="E62" s="195" t="s">
        <v>572</v>
      </c>
      <c r="F62" s="190">
        <v>9.9</v>
      </c>
      <c r="G62" s="186"/>
    </row>
    <row r="63" spans="1:7" hidden="1">
      <c r="A63" s="189" t="s">
        <v>594</v>
      </c>
      <c r="B63" s="193">
        <v>1</v>
      </c>
      <c r="C63" s="193">
        <v>6</v>
      </c>
      <c r="D63" s="194" t="s">
        <v>605</v>
      </c>
      <c r="E63" s="195" t="s">
        <v>572</v>
      </c>
      <c r="F63" s="190">
        <v>9.9</v>
      </c>
      <c r="G63" s="186"/>
    </row>
    <row r="64" spans="1:7" hidden="1">
      <c r="A64" s="189" t="s">
        <v>585</v>
      </c>
      <c r="B64" s="193">
        <v>1</v>
      </c>
      <c r="C64" s="193">
        <v>6</v>
      </c>
      <c r="D64" s="194" t="s">
        <v>605</v>
      </c>
      <c r="E64" s="195" t="s">
        <v>586</v>
      </c>
      <c r="F64" s="190">
        <v>9.9</v>
      </c>
      <c r="G64" s="186"/>
    </row>
    <row r="65" spans="1:7">
      <c r="A65" s="189" t="s">
        <v>606</v>
      </c>
      <c r="B65" s="193">
        <v>1</v>
      </c>
      <c r="C65" s="193">
        <v>7</v>
      </c>
      <c r="D65" s="194" t="s">
        <v>572</v>
      </c>
      <c r="E65" s="195" t="s">
        <v>572</v>
      </c>
      <c r="F65" s="190">
        <v>2300</v>
      </c>
      <c r="G65" s="186"/>
    </row>
    <row r="66" spans="1:7" hidden="1">
      <c r="A66" s="189" t="s">
        <v>607</v>
      </c>
      <c r="B66" s="193">
        <v>1</v>
      </c>
      <c r="C66" s="193">
        <v>7</v>
      </c>
      <c r="D66" s="194" t="s">
        <v>608</v>
      </c>
      <c r="E66" s="195" t="s">
        <v>572</v>
      </c>
      <c r="F66" s="190">
        <v>2300</v>
      </c>
      <c r="G66" s="186"/>
    </row>
    <row r="67" spans="1:7" hidden="1">
      <c r="A67" s="189" t="s">
        <v>609</v>
      </c>
      <c r="B67" s="193">
        <v>1</v>
      </c>
      <c r="C67" s="193">
        <v>7</v>
      </c>
      <c r="D67" s="194" t="s">
        <v>610</v>
      </c>
      <c r="E67" s="195" t="s">
        <v>572</v>
      </c>
      <c r="F67" s="190">
        <v>2300</v>
      </c>
      <c r="G67" s="186"/>
    </row>
    <row r="68" spans="1:7" hidden="1">
      <c r="A68" s="189" t="s">
        <v>590</v>
      </c>
      <c r="B68" s="193">
        <v>1</v>
      </c>
      <c r="C68" s="193">
        <v>7</v>
      </c>
      <c r="D68" s="194" t="s">
        <v>610</v>
      </c>
      <c r="E68" s="195" t="s">
        <v>591</v>
      </c>
      <c r="F68" s="190">
        <v>2300</v>
      </c>
      <c r="G68" s="186"/>
    </row>
    <row r="69" spans="1:7">
      <c r="A69" s="189" t="s">
        <v>611</v>
      </c>
      <c r="B69" s="193">
        <v>1</v>
      </c>
      <c r="C69" s="193">
        <v>11</v>
      </c>
      <c r="D69" s="194" t="s">
        <v>572</v>
      </c>
      <c r="E69" s="195" t="s">
        <v>572</v>
      </c>
      <c r="F69" s="190">
        <v>300</v>
      </c>
      <c r="G69" s="186"/>
    </row>
    <row r="70" spans="1:7" hidden="1">
      <c r="A70" s="189" t="s">
        <v>611</v>
      </c>
      <c r="B70" s="193">
        <v>1</v>
      </c>
      <c r="C70" s="193">
        <v>11</v>
      </c>
      <c r="D70" s="194" t="s">
        <v>612</v>
      </c>
      <c r="E70" s="195" t="s">
        <v>572</v>
      </c>
      <c r="F70" s="190">
        <v>300</v>
      </c>
      <c r="G70" s="186"/>
    </row>
    <row r="71" spans="1:7" ht="30" hidden="1">
      <c r="A71" s="189" t="s">
        <v>613</v>
      </c>
      <c r="B71" s="193">
        <v>1</v>
      </c>
      <c r="C71" s="193">
        <v>11</v>
      </c>
      <c r="D71" s="194" t="s">
        <v>614</v>
      </c>
      <c r="E71" s="195" t="s">
        <v>572</v>
      </c>
      <c r="F71" s="190">
        <v>300</v>
      </c>
      <c r="G71" s="186"/>
    </row>
    <row r="72" spans="1:7" hidden="1">
      <c r="A72" s="189" t="s">
        <v>590</v>
      </c>
      <c r="B72" s="193">
        <v>1</v>
      </c>
      <c r="C72" s="193">
        <v>11</v>
      </c>
      <c r="D72" s="194" t="s">
        <v>614</v>
      </c>
      <c r="E72" s="195" t="s">
        <v>591</v>
      </c>
      <c r="F72" s="190">
        <v>300</v>
      </c>
      <c r="G72" s="186"/>
    </row>
    <row r="73" spans="1:7">
      <c r="A73" s="189" t="s">
        <v>615</v>
      </c>
      <c r="B73" s="193">
        <v>1</v>
      </c>
      <c r="C73" s="193">
        <v>13</v>
      </c>
      <c r="D73" s="194" t="s">
        <v>572</v>
      </c>
      <c r="E73" s="195" t="s">
        <v>572</v>
      </c>
      <c r="F73" s="190">
        <v>25502.1</v>
      </c>
      <c r="G73" s="186"/>
    </row>
    <row r="74" spans="1:7" hidden="1">
      <c r="A74" s="189" t="s">
        <v>597</v>
      </c>
      <c r="B74" s="193">
        <v>1</v>
      </c>
      <c r="C74" s="193">
        <v>13</v>
      </c>
      <c r="D74" s="194" t="s">
        <v>598</v>
      </c>
      <c r="E74" s="195" t="s">
        <v>572</v>
      </c>
      <c r="F74" s="190">
        <v>1141.2</v>
      </c>
      <c r="G74" s="186"/>
    </row>
    <row r="75" spans="1:7" hidden="1">
      <c r="A75" s="189" t="s">
        <v>616</v>
      </c>
      <c r="B75" s="193">
        <v>1</v>
      </c>
      <c r="C75" s="193">
        <v>13</v>
      </c>
      <c r="D75" s="194" t="s">
        <v>617</v>
      </c>
      <c r="E75" s="195" t="s">
        <v>572</v>
      </c>
      <c r="F75" s="190">
        <v>1141.2</v>
      </c>
      <c r="G75" s="186"/>
    </row>
    <row r="76" spans="1:7" hidden="1">
      <c r="A76" s="189" t="s">
        <v>585</v>
      </c>
      <c r="B76" s="193">
        <v>1</v>
      </c>
      <c r="C76" s="193">
        <v>13</v>
      </c>
      <c r="D76" s="194" t="s">
        <v>617</v>
      </c>
      <c r="E76" s="195" t="s">
        <v>586</v>
      </c>
      <c r="F76" s="190">
        <v>1141.2</v>
      </c>
      <c r="G76" s="186"/>
    </row>
    <row r="77" spans="1:7" ht="30" hidden="1">
      <c r="A77" s="189" t="s">
        <v>574</v>
      </c>
      <c r="B77" s="193">
        <v>1</v>
      </c>
      <c r="C77" s="193">
        <v>13</v>
      </c>
      <c r="D77" s="194" t="s">
        <v>575</v>
      </c>
      <c r="E77" s="195" t="s">
        <v>572</v>
      </c>
      <c r="F77" s="190">
        <v>4589.2</v>
      </c>
      <c r="G77" s="186"/>
    </row>
    <row r="78" spans="1:7" ht="45" hidden="1">
      <c r="A78" s="189" t="s">
        <v>618</v>
      </c>
      <c r="B78" s="193">
        <v>1</v>
      </c>
      <c r="C78" s="193">
        <v>13</v>
      </c>
      <c r="D78" s="194" t="s">
        <v>619</v>
      </c>
      <c r="E78" s="195" t="s">
        <v>572</v>
      </c>
      <c r="F78" s="190">
        <v>1177</v>
      </c>
      <c r="G78" s="186"/>
    </row>
    <row r="79" spans="1:7" ht="45" hidden="1">
      <c r="A79" s="189" t="s">
        <v>578</v>
      </c>
      <c r="B79" s="193">
        <v>1</v>
      </c>
      <c r="C79" s="193">
        <v>13</v>
      </c>
      <c r="D79" s="194" t="s">
        <v>619</v>
      </c>
      <c r="E79" s="195" t="s">
        <v>579</v>
      </c>
      <c r="F79" s="190">
        <v>962.5</v>
      </c>
      <c r="G79" s="186"/>
    </row>
    <row r="80" spans="1:7" hidden="1">
      <c r="A80" s="189" t="s">
        <v>585</v>
      </c>
      <c r="B80" s="193">
        <v>1</v>
      </c>
      <c r="C80" s="193">
        <v>13</v>
      </c>
      <c r="D80" s="194" t="s">
        <v>619</v>
      </c>
      <c r="E80" s="195" t="s">
        <v>586</v>
      </c>
      <c r="F80" s="190">
        <v>214.5</v>
      </c>
      <c r="G80" s="186"/>
    </row>
    <row r="81" spans="1:7" hidden="1">
      <c r="A81" s="189" t="s">
        <v>620</v>
      </c>
      <c r="B81" s="193">
        <v>1</v>
      </c>
      <c r="C81" s="193">
        <v>13</v>
      </c>
      <c r="D81" s="194" t="s">
        <v>621</v>
      </c>
      <c r="E81" s="195" t="s">
        <v>572</v>
      </c>
      <c r="F81" s="190">
        <v>605.20000000000005</v>
      </c>
      <c r="G81" s="186"/>
    </row>
    <row r="82" spans="1:7" ht="45" hidden="1">
      <c r="A82" s="189" t="s">
        <v>578</v>
      </c>
      <c r="B82" s="193">
        <v>1</v>
      </c>
      <c r="C82" s="193">
        <v>13</v>
      </c>
      <c r="D82" s="194" t="s">
        <v>621</v>
      </c>
      <c r="E82" s="195" t="s">
        <v>579</v>
      </c>
      <c r="F82" s="190">
        <v>565.29999999999995</v>
      </c>
      <c r="G82" s="186"/>
    </row>
    <row r="83" spans="1:7" hidden="1">
      <c r="A83" s="189" t="s">
        <v>585</v>
      </c>
      <c r="B83" s="193">
        <v>1</v>
      </c>
      <c r="C83" s="193">
        <v>13</v>
      </c>
      <c r="D83" s="194" t="s">
        <v>621</v>
      </c>
      <c r="E83" s="195" t="s">
        <v>586</v>
      </c>
      <c r="F83" s="190">
        <v>39.9</v>
      </c>
      <c r="G83" s="186"/>
    </row>
    <row r="84" spans="1:7" ht="30" hidden="1">
      <c r="A84" s="189" t="s">
        <v>622</v>
      </c>
      <c r="B84" s="193">
        <v>1</v>
      </c>
      <c r="C84" s="193">
        <v>13</v>
      </c>
      <c r="D84" s="194" t="s">
        <v>623</v>
      </c>
      <c r="E84" s="195" t="s">
        <v>572</v>
      </c>
      <c r="F84" s="190">
        <v>439.8</v>
      </c>
      <c r="G84" s="186"/>
    </row>
    <row r="85" spans="1:7" ht="45" hidden="1">
      <c r="A85" s="189" t="s">
        <v>578</v>
      </c>
      <c r="B85" s="193">
        <v>1</v>
      </c>
      <c r="C85" s="193">
        <v>13</v>
      </c>
      <c r="D85" s="194" t="s">
        <v>623</v>
      </c>
      <c r="E85" s="195" t="s">
        <v>579</v>
      </c>
      <c r="F85" s="190">
        <v>382.4</v>
      </c>
      <c r="G85" s="186"/>
    </row>
    <row r="86" spans="1:7" hidden="1">
      <c r="A86" s="189" t="s">
        <v>585</v>
      </c>
      <c r="B86" s="193">
        <v>1</v>
      </c>
      <c r="C86" s="193">
        <v>13</v>
      </c>
      <c r="D86" s="194" t="s">
        <v>623</v>
      </c>
      <c r="E86" s="195" t="s">
        <v>586</v>
      </c>
      <c r="F86" s="190">
        <v>57.4</v>
      </c>
      <c r="G86" s="186"/>
    </row>
    <row r="87" spans="1:7" ht="30" hidden="1">
      <c r="A87" s="189" t="s">
        <v>624</v>
      </c>
      <c r="B87" s="193">
        <v>1</v>
      </c>
      <c r="C87" s="193">
        <v>13</v>
      </c>
      <c r="D87" s="194" t="s">
        <v>625</v>
      </c>
      <c r="E87" s="195" t="s">
        <v>572</v>
      </c>
      <c r="F87" s="190">
        <v>605.20000000000005</v>
      </c>
      <c r="G87" s="186"/>
    </row>
    <row r="88" spans="1:7" ht="45" hidden="1">
      <c r="A88" s="189" t="s">
        <v>578</v>
      </c>
      <c r="B88" s="193">
        <v>1</v>
      </c>
      <c r="C88" s="193">
        <v>13</v>
      </c>
      <c r="D88" s="194" t="s">
        <v>625</v>
      </c>
      <c r="E88" s="195" t="s">
        <v>579</v>
      </c>
      <c r="F88" s="190">
        <v>554.20000000000005</v>
      </c>
      <c r="G88" s="186"/>
    </row>
    <row r="89" spans="1:7" hidden="1">
      <c r="A89" s="189" t="s">
        <v>585</v>
      </c>
      <c r="B89" s="193">
        <v>1</v>
      </c>
      <c r="C89" s="193">
        <v>13</v>
      </c>
      <c r="D89" s="194" t="s">
        <v>625</v>
      </c>
      <c r="E89" s="195" t="s">
        <v>586</v>
      </c>
      <c r="F89" s="190">
        <v>51</v>
      </c>
      <c r="G89" s="186"/>
    </row>
    <row r="90" spans="1:7" ht="60" hidden="1">
      <c r="A90" s="189" t="s">
        <v>626</v>
      </c>
      <c r="B90" s="193">
        <v>1</v>
      </c>
      <c r="C90" s="193">
        <v>13</v>
      </c>
      <c r="D90" s="194" t="s">
        <v>627</v>
      </c>
      <c r="E90" s="195" t="s">
        <v>572</v>
      </c>
      <c r="F90" s="190">
        <v>0.7</v>
      </c>
      <c r="G90" s="186"/>
    </row>
    <row r="91" spans="1:7" hidden="1">
      <c r="A91" s="189" t="s">
        <v>585</v>
      </c>
      <c r="B91" s="193">
        <v>1</v>
      </c>
      <c r="C91" s="193">
        <v>13</v>
      </c>
      <c r="D91" s="194" t="s">
        <v>627</v>
      </c>
      <c r="E91" s="195" t="s">
        <v>586</v>
      </c>
      <c r="F91" s="190">
        <v>0.7</v>
      </c>
      <c r="G91" s="186"/>
    </row>
    <row r="92" spans="1:7" hidden="1">
      <c r="A92" s="189" t="s">
        <v>576</v>
      </c>
      <c r="B92" s="193">
        <v>1</v>
      </c>
      <c r="C92" s="193">
        <v>13</v>
      </c>
      <c r="D92" s="194" t="s">
        <v>583</v>
      </c>
      <c r="E92" s="195" t="s">
        <v>572</v>
      </c>
      <c r="F92" s="190">
        <v>395</v>
      </c>
      <c r="G92" s="186"/>
    </row>
    <row r="93" spans="1:7" ht="45" hidden="1">
      <c r="A93" s="189" t="s">
        <v>578</v>
      </c>
      <c r="B93" s="193">
        <v>1</v>
      </c>
      <c r="C93" s="193">
        <v>13</v>
      </c>
      <c r="D93" s="194" t="s">
        <v>583</v>
      </c>
      <c r="E93" s="195" t="s">
        <v>579</v>
      </c>
      <c r="F93" s="190">
        <v>395</v>
      </c>
      <c r="G93" s="186"/>
    </row>
    <row r="94" spans="1:7" hidden="1">
      <c r="A94" s="189" t="s">
        <v>580</v>
      </c>
      <c r="B94" s="193">
        <v>1</v>
      </c>
      <c r="C94" s="193">
        <v>13</v>
      </c>
      <c r="D94" s="194" t="s">
        <v>584</v>
      </c>
      <c r="E94" s="195" t="s">
        <v>572</v>
      </c>
      <c r="F94" s="190">
        <v>1366.3</v>
      </c>
      <c r="G94" s="186"/>
    </row>
    <row r="95" spans="1:7" ht="45" hidden="1">
      <c r="A95" s="189" t="s">
        <v>578</v>
      </c>
      <c r="B95" s="193">
        <v>1</v>
      </c>
      <c r="C95" s="193">
        <v>13</v>
      </c>
      <c r="D95" s="194" t="s">
        <v>584</v>
      </c>
      <c r="E95" s="195" t="s">
        <v>579</v>
      </c>
      <c r="F95" s="190">
        <v>1335.7</v>
      </c>
      <c r="G95" s="186"/>
    </row>
    <row r="96" spans="1:7" hidden="1">
      <c r="A96" s="189" t="s">
        <v>585</v>
      </c>
      <c r="B96" s="193">
        <v>1</v>
      </c>
      <c r="C96" s="193">
        <v>13</v>
      </c>
      <c r="D96" s="194" t="s">
        <v>584</v>
      </c>
      <c r="E96" s="195" t="s">
        <v>586</v>
      </c>
      <c r="F96" s="190">
        <v>29</v>
      </c>
      <c r="G96" s="186"/>
    </row>
    <row r="97" spans="1:7" hidden="1">
      <c r="A97" s="189" t="s">
        <v>590</v>
      </c>
      <c r="B97" s="193">
        <v>1</v>
      </c>
      <c r="C97" s="193">
        <v>13</v>
      </c>
      <c r="D97" s="194" t="s">
        <v>584</v>
      </c>
      <c r="E97" s="195" t="s">
        <v>591</v>
      </c>
      <c r="F97" s="190">
        <v>1.6</v>
      </c>
      <c r="G97" s="186"/>
    </row>
    <row r="98" spans="1:7" hidden="1">
      <c r="A98" s="189" t="s">
        <v>628</v>
      </c>
      <c r="B98" s="193">
        <v>1</v>
      </c>
      <c r="C98" s="193">
        <v>13</v>
      </c>
      <c r="D98" s="194" t="s">
        <v>629</v>
      </c>
      <c r="E98" s="195" t="s">
        <v>572</v>
      </c>
      <c r="F98" s="190">
        <v>1230.3</v>
      </c>
      <c r="G98" s="186"/>
    </row>
    <row r="99" spans="1:7" hidden="1">
      <c r="A99" s="189" t="s">
        <v>630</v>
      </c>
      <c r="B99" s="193">
        <v>1</v>
      </c>
      <c r="C99" s="193">
        <v>13</v>
      </c>
      <c r="D99" s="194" t="s">
        <v>631</v>
      </c>
      <c r="E99" s="195" t="s">
        <v>572</v>
      </c>
      <c r="F99" s="190">
        <v>300.8</v>
      </c>
      <c r="G99" s="186"/>
    </row>
    <row r="100" spans="1:7" hidden="1">
      <c r="A100" s="189" t="s">
        <v>585</v>
      </c>
      <c r="B100" s="193">
        <v>1</v>
      </c>
      <c r="C100" s="193">
        <v>13</v>
      </c>
      <c r="D100" s="194" t="s">
        <v>631</v>
      </c>
      <c r="E100" s="195" t="s">
        <v>586</v>
      </c>
      <c r="F100" s="190">
        <v>163.5</v>
      </c>
      <c r="G100" s="186"/>
    </row>
    <row r="101" spans="1:7" hidden="1">
      <c r="A101" s="189" t="s">
        <v>590</v>
      </c>
      <c r="B101" s="193">
        <v>1</v>
      </c>
      <c r="C101" s="193">
        <v>13</v>
      </c>
      <c r="D101" s="194" t="s">
        <v>631</v>
      </c>
      <c r="E101" s="195" t="s">
        <v>591</v>
      </c>
      <c r="F101" s="190">
        <v>137.30000000000001</v>
      </c>
      <c r="G101" s="186"/>
    </row>
    <row r="102" spans="1:7" ht="45" hidden="1">
      <c r="A102" s="189" t="s">
        <v>632</v>
      </c>
      <c r="B102" s="193">
        <v>1</v>
      </c>
      <c r="C102" s="193">
        <v>13</v>
      </c>
      <c r="D102" s="194" t="s">
        <v>633</v>
      </c>
      <c r="E102" s="195" t="s">
        <v>572</v>
      </c>
      <c r="F102" s="190">
        <v>926.5</v>
      </c>
      <c r="G102" s="186"/>
    </row>
    <row r="103" spans="1:7" hidden="1">
      <c r="A103" s="189" t="s">
        <v>634</v>
      </c>
      <c r="B103" s="193">
        <v>1</v>
      </c>
      <c r="C103" s="193">
        <v>13</v>
      </c>
      <c r="D103" s="194" t="s">
        <v>633</v>
      </c>
      <c r="E103" s="195" t="s">
        <v>635</v>
      </c>
      <c r="F103" s="190">
        <v>926.5</v>
      </c>
      <c r="G103" s="186"/>
    </row>
    <row r="104" spans="1:7" ht="30" hidden="1">
      <c r="A104" s="189" t="s">
        <v>636</v>
      </c>
      <c r="B104" s="193">
        <v>1</v>
      </c>
      <c r="C104" s="193">
        <v>13</v>
      </c>
      <c r="D104" s="194" t="s">
        <v>637</v>
      </c>
      <c r="E104" s="195" t="s">
        <v>572</v>
      </c>
      <c r="F104" s="190">
        <v>3</v>
      </c>
      <c r="G104" s="186"/>
    </row>
    <row r="105" spans="1:7" hidden="1">
      <c r="A105" s="189" t="s">
        <v>634</v>
      </c>
      <c r="B105" s="193">
        <v>1</v>
      </c>
      <c r="C105" s="193">
        <v>13</v>
      </c>
      <c r="D105" s="194" t="s">
        <v>637</v>
      </c>
      <c r="E105" s="195" t="s">
        <v>635</v>
      </c>
      <c r="F105" s="190">
        <v>3</v>
      </c>
      <c r="G105" s="186"/>
    </row>
    <row r="106" spans="1:7" hidden="1">
      <c r="A106" s="189" t="s">
        <v>638</v>
      </c>
      <c r="B106" s="193">
        <v>1</v>
      </c>
      <c r="C106" s="193">
        <v>13</v>
      </c>
      <c r="D106" s="194" t="s">
        <v>639</v>
      </c>
      <c r="E106" s="195" t="s">
        <v>572</v>
      </c>
      <c r="F106" s="190">
        <v>8641.7000000000007</v>
      </c>
      <c r="G106" s="186"/>
    </row>
    <row r="107" spans="1:7" hidden="1">
      <c r="A107" s="189" t="s">
        <v>640</v>
      </c>
      <c r="B107" s="193">
        <v>1</v>
      </c>
      <c r="C107" s="193">
        <v>13</v>
      </c>
      <c r="D107" s="194" t="s">
        <v>641</v>
      </c>
      <c r="E107" s="195" t="s">
        <v>572</v>
      </c>
      <c r="F107" s="190">
        <v>5641.7</v>
      </c>
      <c r="G107" s="186"/>
    </row>
    <row r="108" spans="1:7" ht="45" hidden="1">
      <c r="A108" s="189" t="s">
        <v>578</v>
      </c>
      <c r="B108" s="193">
        <v>1</v>
      </c>
      <c r="C108" s="193">
        <v>13</v>
      </c>
      <c r="D108" s="194" t="s">
        <v>641</v>
      </c>
      <c r="E108" s="195" t="s">
        <v>579</v>
      </c>
      <c r="F108" s="190">
        <v>4826.2</v>
      </c>
      <c r="G108" s="186"/>
    </row>
    <row r="109" spans="1:7" hidden="1">
      <c r="A109" s="189" t="s">
        <v>585</v>
      </c>
      <c r="B109" s="193">
        <v>1</v>
      </c>
      <c r="C109" s="193">
        <v>13</v>
      </c>
      <c r="D109" s="194" t="s">
        <v>641</v>
      </c>
      <c r="E109" s="195" t="s">
        <v>586</v>
      </c>
      <c r="F109" s="190">
        <v>815.5</v>
      </c>
      <c r="G109" s="186"/>
    </row>
    <row r="110" spans="1:7" ht="30" hidden="1">
      <c r="A110" s="189" t="s">
        <v>451</v>
      </c>
      <c r="B110" s="193">
        <v>1</v>
      </c>
      <c r="C110" s="193">
        <v>13</v>
      </c>
      <c r="D110" s="194" t="s">
        <v>642</v>
      </c>
      <c r="E110" s="195" t="s">
        <v>572</v>
      </c>
      <c r="F110" s="190">
        <v>3000</v>
      </c>
      <c r="G110" s="186"/>
    </row>
    <row r="111" spans="1:7" ht="45" hidden="1">
      <c r="A111" s="189" t="s">
        <v>578</v>
      </c>
      <c r="B111" s="193">
        <v>1</v>
      </c>
      <c r="C111" s="193">
        <v>13</v>
      </c>
      <c r="D111" s="194" t="s">
        <v>642</v>
      </c>
      <c r="E111" s="195" t="s">
        <v>579</v>
      </c>
      <c r="F111" s="190">
        <v>3000</v>
      </c>
      <c r="G111" s="186"/>
    </row>
    <row r="112" spans="1:7" ht="30" hidden="1">
      <c r="A112" s="189" t="s">
        <v>643</v>
      </c>
      <c r="B112" s="193">
        <v>1</v>
      </c>
      <c r="C112" s="193">
        <v>13</v>
      </c>
      <c r="D112" s="194" t="s">
        <v>644</v>
      </c>
      <c r="E112" s="195" t="s">
        <v>572</v>
      </c>
      <c r="F112" s="190">
        <v>8663.6</v>
      </c>
      <c r="G112" s="186"/>
    </row>
    <row r="113" spans="1:7" hidden="1">
      <c r="A113" s="189" t="s">
        <v>645</v>
      </c>
      <c r="B113" s="193">
        <v>1</v>
      </c>
      <c r="C113" s="193">
        <v>13</v>
      </c>
      <c r="D113" s="194" t="s">
        <v>646</v>
      </c>
      <c r="E113" s="195" t="s">
        <v>572</v>
      </c>
      <c r="F113" s="190">
        <v>546.4</v>
      </c>
      <c r="G113" s="186"/>
    </row>
    <row r="114" spans="1:7" ht="30" hidden="1">
      <c r="A114" s="189" t="s">
        <v>647</v>
      </c>
      <c r="B114" s="193">
        <v>1</v>
      </c>
      <c r="C114" s="193">
        <v>13</v>
      </c>
      <c r="D114" s="194" t="s">
        <v>646</v>
      </c>
      <c r="E114" s="195" t="s">
        <v>648</v>
      </c>
      <c r="F114" s="190">
        <v>546.4</v>
      </c>
      <c r="G114" s="186"/>
    </row>
    <row r="115" spans="1:7" hidden="1">
      <c r="A115" s="189" t="s">
        <v>649</v>
      </c>
      <c r="B115" s="193">
        <v>1</v>
      </c>
      <c r="C115" s="193">
        <v>13</v>
      </c>
      <c r="D115" s="194" t="s">
        <v>650</v>
      </c>
      <c r="E115" s="195" t="s">
        <v>572</v>
      </c>
      <c r="F115" s="190">
        <v>8117.2</v>
      </c>
      <c r="G115" s="186"/>
    </row>
    <row r="116" spans="1:7" ht="30" hidden="1">
      <c r="A116" s="189" t="s">
        <v>647</v>
      </c>
      <c r="B116" s="193">
        <v>1</v>
      </c>
      <c r="C116" s="193">
        <v>13</v>
      </c>
      <c r="D116" s="194" t="s">
        <v>650</v>
      </c>
      <c r="E116" s="195" t="s">
        <v>648</v>
      </c>
      <c r="F116" s="190">
        <v>8117.2</v>
      </c>
      <c r="G116" s="186"/>
    </row>
    <row r="117" spans="1:7" ht="30" hidden="1">
      <c r="A117" s="189" t="s">
        <v>518</v>
      </c>
      <c r="B117" s="193">
        <v>1</v>
      </c>
      <c r="C117" s="193">
        <v>13</v>
      </c>
      <c r="D117" s="194" t="s">
        <v>604</v>
      </c>
      <c r="E117" s="195" t="s">
        <v>572</v>
      </c>
      <c r="F117" s="190">
        <v>10.1</v>
      </c>
      <c r="G117" s="186"/>
    </row>
    <row r="118" spans="1:7" hidden="1">
      <c r="A118" s="189" t="s">
        <v>594</v>
      </c>
      <c r="B118" s="193">
        <v>1</v>
      </c>
      <c r="C118" s="193">
        <v>13</v>
      </c>
      <c r="D118" s="194" t="s">
        <v>605</v>
      </c>
      <c r="E118" s="195" t="s">
        <v>572</v>
      </c>
      <c r="F118" s="190">
        <v>10.1</v>
      </c>
      <c r="G118" s="186"/>
    </row>
    <row r="119" spans="1:7" hidden="1">
      <c r="A119" s="189" t="s">
        <v>585</v>
      </c>
      <c r="B119" s="193">
        <v>1</v>
      </c>
      <c r="C119" s="193">
        <v>13</v>
      </c>
      <c r="D119" s="194" t="s">
        <v>605</v>
      </c>
      <c r="E119" s="195" t="s">
        <v>586</v>
      </c>
      <c r="F119" s="190">
        <v>10.1</v>
      </c>
      <c r="G119" s="186"/>
    </row>
    <row r="120" spans="1:7" ht="30" hidden="1">
      <c r="A120" s="189" t="s">
        <v>530</v>
      </c>
      <c r="B120" s="193">
        <v>1</v>
      </c>
      <c r="C120" s="193">
        <v>13</v>
      </c>
      <c r="D120" s="194" t="s">
        <v>651</v>
      </c>
      <c r="E120" s="195" t="s">
        <v>572</v>
      </c>
      <c r="F120" s="190">
        <v>21</v>
      </c>
      <c r="G120" s="186"/>
    </row>
    <row r="121" spans="1:7" hidden="1">
      <c r="A121" s="189" t="s">
        <v>652</v>
      </c>
      <c r="B121" s="193">
        <v>1</v>
      </c>
      <c r="C121" s="193">
        <v>13</v>
      </c>
      <c r="D121" s="194" t="s">
        <v>653</v>
      </c>
      <c r="E121" s="195" t="s">
        <v>572</v>
      </c>
      <c r="F121" s="190">
        <v>21</v>
      </c>
      <c r="G121" s="186"/>
    </row>
    <row r="122" spans="1:7" hidden="1">
      <c r="A122" s="189" t="s">
        <v>585</v>
      </c>
      <c r="B122" s="193">
        <v>1</v>
      </c>
      <c r="C122" s="193">
        <v>13</v>
      </c>
      <c r="D122" s="194" t="s">
        <v>653</v>
      </c>
      <c r="E122" s="195" t="s">
        <v>586</v>
      </c>
      <c r="F122" s="190">
        <v>21</v>
      </c>
      <c r="G122" s="186"/>
    </row>
    <row r="123" spans="1:7" ht="45" hidden="1">
      <c r="A123" s="189" t="s">
        <v>532</v>
      </c>
      <c r="B123" s="193">
        <v>1</v>
      </c>
      <c r="C123" s="193">
        <v>13</v>
      </c>
      <c r="D123" s="194" t="s">
        <v>654</v>
      </c>
      <c r="E123" s="195" t="s">
        <v>572</v>
      </c>
      <c r="F123" s="190">
        <v>1150</v>
      </c>
      <c r="G123" s="186"/>
    </row>
    <row r="124" spans="1:7" ht="30" hidden="1">
      <c r="A124" s="189" t="s">
        <v>655</v>
      </c>
      <c r="B124" s="193">
        <v>1</v>
      </c>
      <c r="C124" s="193">
        <v>13</v>
      </c>
      <c r="D124" s="194" t="s">
        <v>656</v>
      </c>
      <c r="E124" s="195" t="s">
        <v>572</v>
      </c>
      <c r="F124" s="190">
        <v>1150</v>
      </c>
      <c r="G124" s="186"/>
    </row>
    <row r="125" spans="1:7" hidden="1">
      <c r="A125" s="189" t="s">
        <v>585</v>
      </c>
      <c r="B125" s="193">
        <v>1</v>
      </c>
      <c r="C125" s="193">
        <v>13</v>
      </c>
      <c r="D125" s="194" t="s">
        <v>656</v>
      </c>
      <c r="E125" s="195" t="s">
        <v>586</v>
      </c>
      <c r="F125" s="190">
        <v>1150</v>
      </c>
      <c r="G125" s="186"/>
    </row>
    <row r="126" spans="1:7" ht="30" hidden="1">
      <c r="A126" s="189" t="s">
        <v>539</v>
      </c>
      <c r="B126" s="193">
        <v>1</v>
      </c>
      <c r="C126" s="193">
        <v>13</v>
      </c>
      <c r="D126" s="194" t="s">
        <v>657</v>
      </c>
      <c r="E126" s="195" t="s">
        <v>572</v>
      </c>
      <c r="F126" s="190">
        <v>40</v>
      </c>
      <c r="G126" s="186"/>
    </row>
    <row r="127" spans="1:7" hidden="1">
      <c r="A127" s="189" t="s">
        <v>594</v>
      </c>
      <c r="B127" s="193">
        <v>1</v>
      </c>
      <c r="C127" s="193">
        <v>13</v>
      </c>
      <c r="D127" s="194" t="s">
        <v>658</v>
      </c>
      <c r="E127" s="195" t="s">
        <v>572</v>
      </c>
      <c r="F127" s="190">
        <v>35</v>
      </c>
      <c r="G127" s="186"/>
    </row>
    <row r="128" spans="1:7" hidden="1">
      <c r="A128" s="189" t="s">
        <v>585</v>
      </c>
      <c r="B128" s="193">
        <v>1</v>
      </c>
      <c r="C128" s="193">
        <v>13</v>
      </c>
      <c r="D128" s="194" t="s">
        <v>658</v>
      </c>
      <c r="E128" s="195" t="s">
        <v>586</v>
      </c>
      <c r="F128" s="190">
        <v>35</v>
      </c>
      <c r="G128" s="186"/>
    </row>
    <row r="129" spans="1:7" hidden="1">
      <c r="A129" s="189" t="s">
        <v>594</v>
      </c>
      <c r="B129" s="193">
        <v>1</v>
      </c>
      <c r="C129" s="193">
        <v>13</v>
      </c>
      <c r="D129" s="194" t="s">
        <v>659</v>
      </c>
      <c r="E129" s="195" t="s">
        <v>572</v>
      </c>
      <c r="F129" s="190">
        <v>5</v>
      </c>
      <c r="G129" s="186"/>
    </row>
    <row r="130" spans="1:7" hidden="1">
      <c r="A130" s="189" t="s">
        <v>585</v>
      </c>
      <c r="B130" s="193">
        <v>1</v>
      </c>
      <c r="C130" s="193">
        <v>13</v>
      </c>
      <c r="D130" s="194" t="s">
        <v>659</v>
      </c>
      <c r="E130" s="195" t="s">
        <v>586</v>
      </c>
      <c r="F130" s="190">
        <v>5</v>
      </c>
      <c r="G130" s="186"/>
    </row>
    <row r="131" spans="1:7" ht="30" hidden="1">
      <c r="A131" s="189" t="s">
        <v>541</v>
      </c>
      <c r="B131" s="193">
        <v>1</v>
      </c>
      <c r="C131" s="193">
        <v>13</v>
      </c>
      <c r="D131" s="194" t="s">
        <v>660</v>
      </c>
      <c r="E131" s="195" t="s">
        <v>572</v>
      </c>
      <c r="F131" s="190">
        <v>15</v>
      </c>
      <c r="G131" s="186"/>
    </row>
    <row r="132" spans="1:7" hidden="1">
      <c r="A132" s="189" t="s">
        <v>594</v>
      </c>
      <c r="B132" s="193">
        <v>1</v>
      </c>
      <c r="C132" s="193">
        <v>13</v>
      </c>
      <c r="D132" s="194" t="s">
        <v>661</v>
      </c>
      <c r="E132" s="195" t="s">
        <v>572</v>
      </c>
      <c r="F132" s="190">
        <v>15</v>
      </c>
      <c r="G132" s="186"/>
    </row>
    <row r="133" spans="1:7" hidden="1">
      <c r="A133" s="189" t="s">
        <v>585</v>
      </c>
      <c r="B133" s="193">
        <v>1</v>
      </c>
      <c r="C133" s="193">
        <v>13</v>
      </c>
      <c r="D133" s="194" t="s">
        <v>661</v>
      </c>
      <c r="E133" s="195" t="s">
        <v>586</v>
      </c>
      <c r="F133" s="190">
        <v>15</v>
      </c>
      <c r="G133" s="186"/>
    </row>
    <row r="134" spans="1:7" s="200" customFormat="1">
      <c r="A134" s="198" t="s">
        <v>662</v>
      </c>
      <c r="B134" s="199">
        <v>4</v>
      </c>
      <c r="C134" s="199">
        <v>0</v>
      </c>
      <c r="D134" s="194" t="s">
        <v>572</v>
      </c>
      <c r="E134" s="195" t="s">
        <v>572</v>
      </c>
      <c r="F134" s="197">
        <v>4786.7</v>
      </c>
      <c r="G134" s="185"/>
    </row>
    <row r="135" spans="1:7">
      <c r="A135" s="189" t="s">
        <v>663</v>
      </c>
      <c r="B135" s="193">
        <v>4</v>
      </c>
      <c r="C135" s="193">
        <v>5</v>
      </c>
      <c r="D135" s="194" t="s">
        <v>572</v>
      </c>
      <c r="E135" s="195" t="s">
        <v>572</v>
      </c>
      <c r="F135" s="190">
        <v>1070.7</v>
      </c>
      <c r="G135" s="186"/>
    </row>
    <row r="136" spans="1:7" ht="30" hidden="1">
      <c r="A136" s="189" t="s">
        <v>574</v>
      </c>
      <c r="B136" s="193">
        <v>4</v>
      </c>
      <c r="C136" s="193">
        <v>5</v>
      </c>
      <c r="D136" s="194" t="s">
        <v>575</v>
      </c>
      <c r="E136" s="195" t="s">
        <v>572</v>
      </c>
      <c r="F136" s="190">
        <v>1070.7</v>
      </c>
      <c r="G136" s="186"/>
    </row>
    <row r="137" spans="1:7" ht="30" hidden="1">
      <c r="A137" s="189" t="s">
        <v>664</v>
      </c>
      <c r="B137" s="193">
        <v>4</v>
      </c>
      <c r="C137" s="193">
        <v>5</v>
      </c>
      <c r="D137" s="194" t="s">
        <v>665</v>
      </c>
      <c r="E137" s="195" t="s">
        <v>572</v>
      </c>
      <c r="F137" s="190">
        <v>1070.7</v>
      </c>
      <c r="G137" s="186"/>
    </row>
    <row r="138" spans="1:7" hidden="1">
      <c r="A138" s="189" t="s">
        <v>585</v>
      </c>
      <c r="B138" s="193">
        <v>4</v>
      </c>
      <c r="C138" s="193">
        <v>5</v>
      </c>
      <c r="D138" s="194" t="s">
        <v>665</v>
      </c>
      <c r="E138" s="195" t="s">
        <v>586</v>
      </c>
      <c r="F138" s="190">
        <v>1070.7</v>
      </c>
      <c r="G138" s="186"/>
    </row>
    <row r="139" spans="1:7">
      <c r="A139" s="189" t="s">
        <v>666</v>
      </c>
      <c r="B139" s="193">
        <v>4</v>
      </c>
      <c r="C139" s="193">
        <v>9</v>
      </c>
      <c r="D139" s="194" t="s">
        <v>572</v>
      </c>
      <c r="E139" s="195" t="s">
        <v>572</v>
      </c>
      <c r="F139" s="190">
        <v>3606</v>
      </c>
      <c r="G139" s="186"/>
    </row>
    <row r="140" spans="1:7" ht="30" hidden="1">
      <c r="A140" s="189" t="s">
        <v>667</v>
      </c>
      <c r="B140" s="193">
        <v>4</v>
      </c>
      <c r="C140" s="193">
        <v>9</v>
      </c>
      <c r="D140" s="194" t="s">
        <v>668</v>
      </c>
      <c r="E140" s="195" t="s">
        <v>572</v>
      </c>
      <c r="F140" s="190">
        <v>3606</v>
      </c>
      <c r="G140" s="186"/>
    </row>
    <row r="141" spans="1:7" hidden="1">
      <c r="A141" s="189" t="s">
        <v>669</v>
      </c>
      <c r="B141" s="193">
        <v>4</v>
      </c>
      <c r="C141" s="193">
        <v>9</v>
      </c>
      <c r="D141" s="194" t="s">
        <v>670</v>
      </c>
      <c r="E141" s="195" t="s">
        <v>572</v>
      </c>
      <c r="F141" s="190">
        <v>3606</v>
      </c>
      <c r="G141" s="186"/>
    </row>
    <row r="142" spans="1:7" hidden="1">
      <c r="A142" s="189" t="s">
        <v>671</v>
      </c>
      <c r="B142" s="193">
        <v>4</v>
      </c>
      <c r="C142" s="193">
        <v>9</v>
      </c>
      <c r="D142" s="194" t="s">
        <v>670</v>
      </c>
      <c r="E142" s="195" t="s">
        <v>672</v>
      </c>
      <c r="F142" s="190">
        <v>3606</v>
      </c>
      <c r="G142" s="186"/>
    </row>
    <row r="143" spans="1:7">
      <c r="A143" s="189" t="s">
        <v>673</v>
      </c>
      <c r="B143" s="193">
        <v>4</v>
      </c>
      <c r="C143" s="193">
        <v>12</v>
      </c>
      <c r="D143" s="194" t="s">
        <v>572</v>
      </c>
      <c r="E143" s="195" t="s">
        <v>572</v>
      </c>
      <c r="F143" s="190">
        <v>110</v>
      </c>
      <c r="G143" s="186"/>
    </row>
    <row r="144" spans="1:7" ht="45" hidden="1">
      <c r="A144" s="189" t="s">
        <v>532</v>
      </c>
      <c r="B144" s="193">
        <v>4</v>
      </c>
      <c r="C144" s="193">
        <v>12</v>
      </c>
      <c r="D144" s="194" t="s">
        <v>654</v>
      </c>
      <c r="E144" s="195" t="s">
        <v>572</v>
      </c>
      <c r="F144" s="190">
        <v>65</v>
      </c>
      <c r="G144" s="186"/>
    </row>
    <row r="145" spans="1:7" ht="30" hidden="1">
      <c r="A145" s="189" t="s">
        <v>655</v>
      </c>
      <c r="B145" s="193">
        <v>4</v>
      </c>
      <c r="C145" s="193">
        <v>12</v>
      </c>
      <c r="D145" s="194" t="s">
        <v>656</v>
      </c>
      <c r="E145" s="195" t="s">
        <v>572</v>
      </c>
      <c r="F145" s="190">
        <v>65</v>
      </c>
      <c r="G145" s="186"/>
    </row>
    <row r="146" spans="1:7" hidden="1">
      <c r="A146" s="189" t="s">
        <v>585</v>
      </c>
      <c r="B146" s="193">
        <v>4</v>
      </c>
      <c r="C146" s="193">
        <v>12</v>
      </c>
      <c r="D146" s="194" t="s">
        <v>656</v>
      </c>
      <c r="E146" s="195" t="s">
        <v>586</v>
      </c>
      <c r="F146" s="190">
        <v>65</v>
      </c>
      <c r="G146" s="186"/>
    </row>
    <row r="147" spans="1:7" ht="30" hidden="1">
      <c r="A147" s="189" t="s">
        <v>536</v>
      </c>
      <c r="B147" s="193">
        <v>4</v>
      </c>
      <c r="C147" s="193">
        <v>12</v>
      </c>
      <c r="D147" s="194" t="s">
        <v>674</v>
      </c>
      <c r="E147" s="195" t="s">
        <v>572</v>
      </c>
      <c r="F147" s="190">
        <v>45</v>
      </c>
      <c r="G147" s="186"/>
    </row>
    <row r="148" spans="1:7" ht="45" hidden="1">
      <c r="A148" s="189" t="s">
        <v>675</v>
      </c>
      <c r="B148" s="193">
        <v>4</v>
      </c>
      <c r="C148" s="193">
        <v>12</v>
      </c>
      <c r="D148" s="194" t="s">
        <v>676</v>
      </c>
      <c r="E148" s="195" t="s">
        <v>572</v>
      </c>
      <c r="F148" s="190">
        <v>45</v>
      </c>
      <c r="G148" s="186"/>
    </row>
    <row r="149" spans="1:7" hidden="1">
      <c r="A149" s="189" t="s">
        <v>590</v>
      </c>
      <c r="B149" s="193">
        <v>4</v>
      </c>
      <c r="C149" s="193">
        <v>12</v>
      </c>
      <c r="D149" s="194" t="s">
        <v>676</v>
      </c>
      <c r="E149" s="195" t="s">
        <v>591</v>
      </c>
      <c r="F149" s="190">
        <v>45</v>
      </c>
      <c r="G149" s="186"/>
    </row>
    <row r="150" spans="1:7" s="200" customFormat="1">
      <c r="A150" s="198" t="s">
        <v>677</v>
      </c>
      <c r="B150" s="199">
        <v>5</v>
      </c>
      <c r="C150" s="199">
        <v>0</v>
      </c>
      <c r="D150" s="194" t="s">
        <v>572</v>
      </c>
      <c r="E150" s="195" t="s">
        <v>572</v>
      </c>
      <c r="F150" s="197">
        <v>3262.4</v>
      </c>
      <c r="G150" s="185"/>
    </row>
    <row r="151" spans="1:7">
      <c r="A151" s="189" t="s">
        <v>678</v>
      </c>
      <c r="B151" s="193">
        <v>5</v>
      </c>
      <c r="C151" s="193">
        <v>1</v>
      </c>
      <c r="D151" s="194" t="s">
        <v>572</v>
      </c>
      <c r="E151" s="195" t="s">
        <v>572</v>
      </c>
      <c r="F151" s="190">
        <v>500</v>
      </c>
      <c r="G151" s="186"/>
    </row>
    <row r="152" spans="1:7" hidden="1">
      <c r="A152" s="189" t="s">
        <v>679</v>
      </c>
      <c r="B152" s="193">
        <v>5</v>
      </c>
      <c r="C152" s="193">
        <v>1</v>
      </c>
      <c r="D152" s="194" t="s">
        <v>680</v>
      </c>
      <c r="E152" s="195" t="s">
        <v>572</v>
      </c>
      <c r="F152" s="190">
        <v>500</v>
      </c>
      <c r="G152" s="186"/>
    </row>
    <row r="153" spans="1:7" hidden="1">
      <c r="A153" s="189" t="s">
        <v>681</v>
      </c>
      <c r="B153" s="193">
        <v>5</v>
      </c>
      <c r="C153" s="193">
        <v>1</v>
      </c>
      <c r="D153" s="194" t="s">
        <v>682</v>
      </c>
      <c r="E153" s="195" t="s">
        <v>572</v>
      </c>
      <c r="F153" s="190">
        <v>500</v>
      </c>
      <c r="G153" s="186"/>
    </row>
    <row r="154" spans="1:7" hidden="1">
      <c r="A154" s="189" t="s">
        <v>585</v>
      </c>
      <c r="B154" s="193">
        <v>5</v>
      </c>
      <c r="C154" s="193">
        <v>1</v>
      </c>
      <c r="D154" s="194" t="s">
        <v>682</v>
      </c>
      <c r="E154" s="195" t="s">
        <v>586</v>
      </c>
      <c r="F154" s="190">
        <v>500</v>
      </c>
      <c r="G154" s="186"/>
    </row>
    <row r="155" spans="1:7">
      <c r="A155" s="189" t="s">
        <v>683</v>
      </c>
      <c r="B155" s="193">
        <v>5</v>
      </c>
      <c r="C155" s="193">
        <v>5</v>
      </c>
      <c r="D155" s="194" t="s">
        <v>572</v>
      </c>
      <c r="E155" s="195" t="s">
        <v>572</v>
      </c>
      <c r="F155" s="190">
        <v>2762.4</v>
      </c>
      <c r="G155" s="186"/>
    </row>
    <row r="156" spans="1:7" ht="30" hidden="1">
      <c r="A156" s="189" t="s">
        <v>574</v>
      </c>
      <c r="B156" s="193">
        <v>5</v>
      </c>
      <c r="C156" s="193">
        <v>5</v>
      </c>
      <c r="D156" s="194" t="s">
        <v>575</v>
      </c>
      <c r="E156" s="195" t="s">
        <v>572</v>
      </c>
      <c r="F156" s="190">
        <v>2762.4</v>
      </c>
      <c r="G156" s="186"/>
    </row>
    <row r="157" spans="1:7" hidden="1">
      <c r="A157" s="189" t="s">
        <v>576</v>
      </c>
      <c r="B157" s="193">
        <v>5</v>
      </c>
      <c r="C157" s="193">
        <v>5</v>
      </c>
      <c r="D157" s="194" t="s">
        <v>583</v>
      </c>
      <c r="E157" s="195" t="s">
        <v>572</v>
      </c>
      <c r="F157" s="190">
        <v>615</v>
      </c>
      <c r="G157" s="186"/>
    </row>
    <row r="158" spans="1:7" ht="45" hidden="1">
      <c r="A158" s="189" t="s">
        <v>578</v>
      </c>
      <c r="B158" s="193">
        <v>5</v>
      </c>
      <c r="C158" s="193">
        <v>5</v>
      </c>
      <c r="D158" s="194" t="s">
        <v>583</v>
      </c>
      <c r="E158" s="195" t="s">
        <v>579</v>
      </c>
      <c r="F158" s="190">
        <v>615</v>
      </c>
      <c r="G158" s="186"/>
    </row>
    <row r="159" spans="1:7" hidden="1">
      <c r="A159" s="189" t="s">
        <v>580</v>
      </c>
      <c r="B159" s="193">
        <v>5</v>
      </c>
      <c r="C159" s="193">
        <v>5</v>
      </c>
      <c r="D159" s="194" t="s">
        <v>584</v>
      </c>
      <c r="E159" s="195" t="s">
        <v>572</v>
      </c>
      <c r="F159" s="190">
        <v>2147.4</v>
      </c>
      <c r="G159" s="186"/>
    </row>
    <row r="160" spans="1:7" ht="45" hidden="1">
      <c r="A160" s="189" t="s">
        <v>578</v>
      </c>
      <c r="B160" s="193">
        <v>5</v>
      </c>
      <c r="C160" s="193">
        <v>5</v>
      </c>
      <c r="D160" s="194" t="s">
        <v>584</v>
      </c>
      <c r="E160" s="195" t="s">
        <v>579</v>
      </c>
      <c r="F160" s="190">
        <v>2100</v>
      </c>
      <c r="G160" s="186"/>
    </row>
    <row r="161" spans="1:7" hidden="1">
      <c r="A161" s="189" t="s">
        <v>585</v>
      </c>
      <c r="B161" s="193">
        <v>5</v>
      </c>
      <c r="C161" s="193">
        <v>5</v>
      </c>
      <c r="D161" s="194" t="s">
        <v>584</v>
      </c>
      <c r="E161" s="195" t="s">
        <v>586</v>
      </c>
      <c r="F161" s="190">
        <v>47.4</v>
      </c>
      <c r="G161" s="186"/>
    </row>
    <row r="162" spans="1:7" s="200" customFormat="1">
      <c r="A162" s="198" t="s">
        <v>684</v>
      </c>
      <c r="B162" s="199">
        <v>7</v>
      </c>
      <c r="C162" s="199">
        <v>0</v>
      </c>
      <c r="D162" s="194" t="s">
        <v>572</v>
      </c>
      <c r="E162" s="195" t="s">
        <v>572</v>
      </c>
      <c r="F162" s="197">
        <v>502051.6</v>
      </c>
      <c r="G162" s="185"/>
    </row>
    <row r="163" spans="1:7">
      <c r="A163" s="189" t="s">
        <v>685</v>
      </c>
      <c r="B163" s="193">
        <v>7</v>
      </c>
      <c r="C163" s="193">
        <v>1</v>
      </c>
      <c r="D163" s="194" t="s">
        <v>572</v>
      </c>
      <c r="E163" s="195" t="s">
        <v>572</v>
      </c>
      <c r="F163" s="190">
        <v>138128.29999999999</v>
      </c>
      <c r="G163" s="186"/>
    </row>
    <row r="164" spans="1:7" hidden="1">
      <c r="A164" s="189" t="s">
        <v>686</v>
      </c>
      <c r="B164" s="193">
        <v>7</v>
      </c>
      <c r="C164" s="193">
        <v>1</v>
      </c>
      <c r="D164" s="194" t="s">
        <v>687</v>
      </c>
      <c r="E164" s="195" t="s">
        <v>572</v>
      </c>
      <c r="F164" s="190">
        <v>136334.20000000001</v>
      </c>
      <c r="G164" s="186"/>
    </row>
    <row r="165" spans="1:7" hidden="1">
      <c r="A165" s="189" t="s">
        <v>640</v>
      </c>
      <c r="B165" s="193">
        <v>7</v>
      </c>
      <c r="C165" s="193">
        <v>1</v>
      </c>
      <c r="D165" s="194" t="s">
        <v>688</v>
      </c>
      <c r="E165" s="195" t="s">
        <v>572</v>
      </c>
      <c r="F165" s="190">
        <v>24410.5</v>
      </c>
      <c r="G165" s="186"/>
    </row>
    <row r="166" spans="1:7" ht="45" hidden="1">
      <c r="A166" s="189" t="s">
        <v>578</v>
      </c>
      <c r="B166" s="193">
        <v>7</v>
      </c>
      <c r="C166" s="193">
        <v>1</v>
      </c>
      <c r="D166" s="194" t="s">
        <v>688</v>
      </c>
      <c r="E166" s="195" t="s">
        <v>579</v>
      </c>
      <c r="F166" s="190">
        <v>1.9</v>
      </c>
      <c r="G166" s="186"/>
    </row>
    <row r="167" spans="1:7" hidden="1">
      <c r="A167" s="189" t="s">
        <v>585</v>
      </c>
      <c r="B167" s="193">
        <v>7</v>
      </c>
      <c r="C167" s="193">
        <v>1</v>
      </c>
      <c r="D167" s="194" t="s">
        <v>688</v>
      </c>
      <c r="E167" s="195" t="s">
        <v>586</v>
      </c>
      <c r="F167" s="190">
        <v>24398.1</v>
      </c>
      <c r="G167" s="186"/>
    </row>
    <row r="168" spans="1:7" hidden="1">
      <c r="A168" s="189" t="s">
        <v>590</v>
      </c>
      <c r="B168" s="193">
        <v>7</v>
      </c>
      <c r="C168" s="193">
        <v>1</v>
      </c>
      <c r="D168" s="194" t="s">
        <v>688</v>
      </c>
      <c r="E168" s="195" t="s">
        <v>591</v>
      </c>
      <c r="F168" s="190">
        <v>10.5</v>
      </c>
      <c r="G168" s="186"/>
    </row>
    <row r="169" spans="1:7" ht="30" hidden="1">
      <c r="A169" s="189" t="s">
        <v>451</v>
      </c>
      <c r="B169" s="193">
        <v>7</v>
      </c>
      <c r="C169" s="193">
        <v>1</v>
      </c>
      <c r="D169" s="194" t="s">
        <v>689</v>
      </c>
      <c r="E169" s="195" t="s">
        <v>572</v>
      </c>
      <c r="F169" s="190">
        <v>2000</v>
      </c>
      <c r="G169" s="186"/>
    </row>
    <row r="170" spans="1:7" hidden="1">
      <c r="A170" s="189" t="s">
        <v>585</v>
      </c>
      <c r="B170" s="193">
        <v>7</v>
      </c>
      <c r="C170" s="193">
        <v>1</v>
      </c>
      <c r="D170" s="194" t="s">
        <v>689</v>
      </c>
      <c r="E170" s="195" t="s">
        <v>586</v>
      </c>
      <c r="F170" s="190">
        <v>2000</v>
      </c>
      <c r="G170" s="186"/>
    </row>
    <row r="171" spans="1:7" ht="45" hidden="1">
      <c r="A171" s="189" t="s">
        <v>0</v>
      </c>
      <c r="B171" s="193">
        <v>7</v>
      </c>
      <c r="C171" s="193">
        <v>1</v>
      </c>
      <c r="D171" s="194" t="s">
        <v>1</v>
      </c>
      <c r="E171" s="195" t="s">
        <v>572</v>
      </c>
      <c r="F171" s="190">
        <v>109923.7</v>
      </c>
      <c r="G171" s="186"/>
    </row>
    <row r="172" spans="1:7" ht="45" hidden="1">
      <c r="A172" s="189" t="s">
        <v>578</v>
      </c>
      <c r="B172" s="193">
        <v>7</v>
      </c>
      <c r="C172" s="193">
        <v>1</v>
      </c>
      <c r="D172" s="194" t="s">
        <v>1</v>
      </c>
      <c r="E172" s="195" t="s">
        <v>579</v>
      </c>
      <c r="F172" s="190">
        <v>109115.2</v>
      </c>
      <c r="G172" s="186"/>
    </row>
    <row r="173" spans="1:7" hidden="1">
      <c r="A173" s="189" t="s">
        <v>585</v>
      </c>
      <c r="B173" s="193">
        <v>7</v>
      </c>
      <c r="C173" s="193">
        <v>1</v>
      </c>
      <c r="D173" s="194" t="s">
        <v>1</v>
      </c>
      <c r="E173" s="195" t="s">
        <v>586</v>
      </c>
      <c r="F173" s="190">
        <v>808.5</v>
      </c>
      <c r="G173" s="186"/>
    </row>
    <row r="174" spans="1:7" ht="30" hidden="1">
      <c r="A174" s="189" t="s">
        <v>524</v>
      </c>
      <c r="B174" s="193">
        <v>7</v>
      </c>
      <c r="C174" s="193">
        <v>1</v>
      </c>
      <c r="D174" s="194" t="s">
        <v>2</v>
      </c>
      <c r="E174" s="195" t="s">
        <v>572</v>
      </c>
      <c r="F174" s="190">
        <v>303</v>
      </c>
      <c r="G174" s="186"/>
    </row>
    <row r="175" spans="1:7" hidden="1">
      <c r="A175" s="189" t="s">
        <v>594</v>
      </c>
      <c r="B175" s="193">
        <v>7</v>
      </c>
      <c r="C175" s="193">
        <v>1</v>
      </c>
      <c r="D175" s="194" t="s">
        <v>3</v>
      </c>
      <c r="E175" s="195" t="s">
        <v>572</v>
      </c>
      <c r="F175" s="190">
        <v>303</v>
      </c>
      <c r="G175" s="186"/>
    </row>
    <row r="176" spans="1:7" hidden="1">
      <c r="A176" s="189" t="s">
        <v>585</v>
      </c>
      <c r="B176" s="193">
        <v>7</v>
      </c>
      <c r="C176" s="193">
        <v>1</v>
      </c>
      <c r="D176" s="194" t="s">
        <v>3</v>
      </c>
      <c r="E176" s="195" t="s">
        <v>586</v>
      </c>
      <c r="F176" s="190">
        <v>303</v>
      </c>
      <c r="G176" s="186"/>
    </row>
    <row r="177" spans="1:7" ht="30" hidden="1">
      <c r="A177" s="189" t="s">
        <v>5</v>
      </c>
      <c r="B177" s="193">
        <v>7</v>
      </c>
      <c r="C177" s="193">
        <v>1</v>
      </c>
      <c r="D177" s="194" t="s">
        <v>6</v>
      </c>
      <c r="E177" s="195" t="s">
        <v>572</v>
      </c>
      <c r="F177" s="190">
        <v>234.1</v>
      </c>
      <c r="G177" s="186"/>
    </row>
    <row r="178" spans="1:7" hidden="1">
      <c r="A178" s="189" t="s">
        <v>594</v>
      </c>
      <c r="B178" s="193">
        <v>7</v>
      </c>
      <c r="C178" s="193">
        <v>1</v>
      </c>
      <c r="D178" s="194" t="s">
        <v>7</v>
      </c>
      <c r="E178" s="195" t="s">
        <v>572</v>
      </c>
      <c r="F178" s="190">
        <v>28.9</v>
      </c>
      <c r="G178" s="186"/>
    </row>
    <row r="179" spans="1:7" hidden="1">
      <c r="A179" s="189" t="s">
        <v>585</v>
      </c>
      <c r="B179" s="193">
        <v>7</v>
      </c>
      <c r="C179" s="193">
        <v>1</v>
      </c>
      <c r="D179" s="194" t="s">
        <v>7</v>
      </c>
      <c r="E179" s="195" t="s">
        <v>586</v>
      </c>
      <c r="F179" s="190">
        <v>28.9</v>
      </c>
      <c r="G179" s="186"/>
    </row>
    <row r="180" spans="1:7" hidden="1">
      <c r="A180" s="189" t="s">
        <v>594</v>
      </c>
      <c r="B180" s="193">
        <v>7</v>
      </c>
      <c r="C180" s="193">
        <v>1</v>
      </c>
      <c r="D180" s="194" t="s">
        <v>8</v>
      </c>
      <c r="E180" s="195" t="s">
        <v>572</v>
      </c>
      <c r="F180" s="190">
        <v>205.2</v>
      </c>
      <c r="G180" s="186"/>
    </row>
    <row r="181" spans="1:7" hidden="1">
      <c r="A181" s="189" t="s">
        <v>585</v>
      </c>
      <c r="B181" s="193">
        <v>7</v>
      </c>
      <c r="C181" s="193">
        <v>1</v>
      </c>
      <c r="D181" s="194" t="s">
        <v>8</v>
      </c>
      <c r="E181" s="195" t="s">
        <v>586</v>
      </c>
      <c r="F181" s="190">
        <v>205.2</v>
      </c>
      <c r="G181" s="186"/>
    </row>
    <row r="182" spans="1:7" ht="30" hidden="1">
      <c r="A182" s="189" t="s">
        <v>542</v>
      </c>
      <c r="B182" s="193">
        <v>7</v>
      </c>
      <c r="C182" s="193">
        <v>1</v>
      </c>
      <c r="D182" s="194" t="s">
        <v>9</v>
      </c>
      <c r="E182" s="195" t="s">
        <v>572</v>
      </c>
      <c r="F182" s="190">
        <v>1237</v>
      </c>
      <c r="G182" s="186"/>
    </row>
    <row r="183" spans="1:7" hidden="1">
      <c r="A183" s="189" t="s">
        <v>594</v>
      </c>
      <c r="B183" s="193">
        <v>7</v>
      </c>
      <c r="C183" s="193">
        <v>1</v>
      </c>
      <c r="D183" s="194" t="s">
        <v>10</v>
      </c>
      <c r="E183" s="195" t="s">
        <v>572</v>
      </c>
      <c r="F183" s="190">
        <v>1237</v>
      </c>
      <c r="G183" s="186"/>
    </row>
    <row r="184" spans="1:7" hidden="1">
      <c r="A184" s="189" t="s">
        <v>585</v>
      </c>
      <c r="B184" s="193">
        <v>7</v>
      </c>
      <c r="C184" s="193">
        <v>1</v>
      </c>
      <c r="D184" s="194" t="s">
        <v>10</v>
      </c>
      <c r="E184" s="195" t="s">
        <v>586</v>
      </c>
      <c r="F184" s="190">
        <v>1237</v>
      </c>
      <c r="G184" s="186"/>
    </row>
    <row r="185" spans="1:7" ht="30" hidden="1">
      <c r="A185" s="189" t="s">
        <v>543</v>
      </c>
      <c r="B185" s="193">
        <v>7</v>
      </c>
      <c r="C185" s="193">
        <v>1</v>
      </c>
      <c r="D185" s="194" t="s">
        <v>11</v>
      </c>
      <c r="E185" s="195" t="s">
        <v>572</v>
      </c>
      <c r="F185" s="190">
        <v>20</v>
      </c>
      <c r="G185" s="186"/>
    </row>
    <row r="186" spans="1:7" ht="45" hidden="1">
      <c r="A186" s="189" t="s">
        <v>12</v>
      </c>
      <c r="B186" s="193">
        <v>7</v>
      </c>
      <c r="C186" s="193">
        <v>1</v>
      </c>
      <c r="D186" s="194" t="s">
        <v>13</v>
      </c>
      <c r="E186" s="195" t="s">
        <v>572</v>
      </c>
      <c r="F186" s="190">
        <v>19</v>
      </c>
      <c r="G186" s="186"/>
    </row>
    <row r="187" spans="1:7" hidden="1">
      <c r="A187" s="189" t="s">
        <v>585</v>
      </c>
      <c r="B187" s="193">
        <v>7</v>
      </c>
      <c r="C187" s="193">
        <v>1</v>
      </c>
      <c r="D187" s="194" t="s">
        <v>13</v>
      </c>
      <c r="E187" s="195" t="s">
        <v>586</v>
      </c>
      <c r="F187" s="190">
        <v>19</v>
      </c>
      <c r="G187" s="186"/>
    </row>
    <row r="188" spans="1:7" hidden="1">
      <c r="A188" s="189" t="s">
        <v>14</v>
      </c>
      <c r="B188" s="193">
        <v>7</v>
      </c>
      <c r="C188" s="193">
        <v>1</v>
      </c>
      <c r="D188" s="194" t="s">
        <v>15</v>
      </c>
      <c r="E188" s="195" t="s">
        <v>572</v>
      </c>
      <c r="F188" s="190">
        <v>1</v>
      </c>
      <c r="G188" s="186"/>
    </row>
    <row r="189" spans="1:7" hidden="1">
      <c r="A189" s="189" t="s">
        <v>585</v>
      </c>
      <c r="B189" s="193">
        <v>7</v>
      </c>
      <c r="C189" s="193">
        <v>1</v>
      </c>
      <c r="D189" s="194" t="s">
        <v>15</v>
      </c>
      <c r="E189" s="195" t="s">
        <v>586</v>
      </c>
      <c r="F189" s="190">
        <v>1</v>
      </c>
      <c r="G189" s="186"/>
    </row>
    <row r="190" spans="1:7">
      <c r="A190" s="189" t="s">
        <v>16</v>
      </c>
      <c r="B190" s="193">
        <v>7</v>
      </c>
      <c r="C190" s="193">
        <v>2</v>
      </c>
      <c r="D190" s="194" t="s">
        <v>572</v>
      </c>
      <c r="E190" s="195" t="s">
        <v>572</v>
      </c>
      <c r="F190" s="190">
        <v>357446.7</v>
      </c>
      <c r="G190" s="186"/>
    </row>
    <row r="191" spans="1:7" hidden="1">
      <c r="A191" s="189" t="s">
        <v>686</v>
      </c>
      <c r="B191" s="193">
        <v>7</v>
      </c>
      <c r="C191" s="193">
        <v>2</v>
      </c>
      <c r="D191" s="194" t="s">
        <v>687</v>
      </c>
      <c r="E191" s="195" t="s">
        <v>572</v>
      </c>
      <c r="F191" s="190">
        <v>25</v>
      </c>
      <c r="G191" s="186"/>
    </row>
    <row r="192" spans="1:7" hidden="1">
      <c r="A192" s="189" t="s">
        <v>640</v>
      </c>
      <c r="B192" s="193">
        <v>7</v>
      </c>
      <c r="C192" s="193">
        <v>2</v>
      </c>
      <c r="D192" s="194" t="s">
        <v>688</v>
      </c>
      <c r="E192" s="195" t="s">
        <v>572</v>
      </c>
      <c r="F192" s="190">
        <v>25</v>
      </c>
      <c r="G192" s="186"/>
    </row>
    <row r="193" spans="1:7" hidden="1">
      <c r="A193" s="189" t="s">
        <v>585</v>
      </c>
      <c r="B193" s="193">
        <v>7</v>
      </c>
      <c r="C193" s="193">
        <v>2</v>
      </c>
      <c r="D193" s="194" t="s">
        <v>688</v>
      </c>
      <c r="E193" s="195" t="s">
        <v>586</v>
      </c>
      <c r="F193" s="190">
        <v>25</v>
      </c>
      <c r="G193" s="186"/>
    </row>
    <row r="194" spans="1:7" hidden="1">
      <c r="A194" s="189" t="s">
        <v>17</v>
      </c>
      <c r="B194" s="193">
        <v>7</v>
      </c>
      <c r="C194" s="193">
        <v>2</v>
      </c>
      <c r="D194" s="194" t="s">
        <v>18</v>
      </c>
      <c r="E194" s="195" t="s">
        <v>572</v>
      </c>
      <c r="F194" s="190">
        <v>327623</v>
      </c>
      <c r="G194" s="186"/>
    </row>
    <row r="195" spans="1:7" hidden="1">
      <c r="A195" s="189" t="s">
        <v>640</v>
      </c>
      <c r="B195" s="193">
        <v>7</v>
      </c>
      <c r="C195" s="193">
        <v>2</v>
      </c>
      <c r="D195" s="194" t="s">
        <v>19</v>
      </c>
      <c r="E195" s="195" t="s">
        <v>572</v>
      </c>
      <c r="F195" s="190">
        <v>18058.8</v>
      </c>
      <c r="G195" s="186"/>
    </row>
    <row r="196" spans="1:7" ht="45" hidden="1">
      <c r="A196" s="189" t="s">
        <v>578</v>
      </c>
      <c r="B196" s="193">
        <v>7</v>
      </c>
      <c r="C196" s="193">
        <v>2</v>
      </c>
      <c r="D196" s="194" t="s">
        <v>19</v>
      </c>
      <c r="E196" s="195" t="s">
        <v>579</v>
      </c>
      <c r="F196" s="190">
        <v>0.3</v>
      </c>
      <c r="G196" s="186"/>
    </row>
    <row r="197" spans="1:7" hidden="1">
      <c r="A197" s="189" t="s">
        <v>585</v>
      </c>
      <c r="B197" s="193">
        <v>7</v>
      </c>
      <c r="C197" s="193">
        <v>2</v>
      </c>
      <c r="D197" s="194" t="s">
        <v>19</v>
      </c>
      <c r="E197" s="195" t="s">
        <v>586</v>
      </c>
      <c r="F197" s="190">
        <v>17951.2</v>
      </c>
      <c r="G197" s="186"/>
    </row>
    <row r="198" spans="1:7" hidden="1">
      <c r="A198" s="189" t="s">
        <v>634</v>
      </c>
      <c r="B198" s="193">
        <v>7</v>
      </c>
      <c r="C198" s="193">
        <v>2</v>
      </c>
      <c r="D198" s="194" t="s">
        <v>19</v>
      </c>
      <c r="E198" s="195" t="s">
        <v>635</v>
      </c>
      <c r="F198" s="190">
        <v>9</v>
      </c>
      <c r="G198" s="186"/>
    </row>
    <row r="199" spans="1:7" hidden="1">
      <c r="A199" s="189" t="s">
        <v>590</v>
      </c>
      <c r="B199" s="193">
        <v>7</v>
      </c>
      <c r="C199" s="193">
        <v>2</v>
      </c>
      <c r="D199" s="194" t="s">
        <v>19</v>
      </c>
      <c r="E199" s="195" t="s">
        <v>591</v>
      </c>
      <c r="F199" s="190">
        <v>98.3</v>
      </c>
      <c r="G199" s="186"/>
    </row>
    <row r="200" spans="1:7" ht="30" hidden="1">
      <c r="A200" s="189" t="s">
        <v>451</v>
      </c>
      <c r="B200" s="193">
        <v>7</v>
      </c>
      <c r="C200" s="193">
        <v>2</v>
      </c>
      <c r="D200" s="194" t="s">
        <v>20</v>
      </c>
      <c r="E200" s="195" t="s">
        <v>572</v>
      </c>
      <c r="F200" s="190">
        <v>4525.3999999999996</v>
      </c>
      <c r="G200" s="186"/>
    </row>
    <row r="201" spans="1:7" hidden="1">
      <c r="A201" s="189" t="s">
        <v>585</v>
      </c>
      <c r="B201" s="193">
        <v>7</v>
      </c>
      <c r="C201" s="193">
        <v>2</v>
      </c>
      <c r="D201" s="194" t="s">
        <v>20</v>
      </c>
      <c r="E201" s="195" t="s">
        <v>586</v>
      </c>
      <c r="F201" s="190">
        <v>4525.3999999999996</v>
      </c>
      <c r="G201" s="186"/>
    </row>
    <row r="202" spans="1:7" ht="75" hidden="1">
      <c r="A202" s="189" t="s">
        <v>21</v>
      </c>
      <c r="B202" s="193">
        <v>7</v>
      </c>
      <c r="C202" s="193">
        <v>2</v>
      </c>
      <c r="D202" s="194" t="s">
        <v>22</v>
      </c>
      <c r="E202" s="195" t="s">
        <v>572</v>
      </c>
      <c r="F202" s="190">
        <v>305038.8</v>
      </c>
      <c r="G202" s="186"/>
    </row>
    <row r="203" spans="1:7" ht="45" hidden="1">
      <c r="A203" s="189" t="s">
        <v>578</v>
      </c>
      <c r="B203" s="193">
        <v>7</v>
      </c>
      <c r="C203" s="193">
        <v>2</v>
      </c>
      <c r="D203" s="194" t="s">
        <v>22</v>
      </c>
      <c r="E203" s="195" t="s">
        <v>579</v>
      </c>
      <c r="F203" s="190">
        <v>299266.8</v>
      </c>
      <c r="G203" s="186"/>
    </row>
    <row r="204" spans="1:7" hidden="1">
      <c r="A204" s="189" t="s">
        <v>585</v>
      </c>
      <c r="B204" s="193">
        <v>7</v>
      </c>
      <c r="C204" s="193">
        <v>2</v>
      </c>
      <c r="D204" s="194" t="s">
        <v>22</v>
      </c>
      <c r="E204" s="195" t="s">
        <v>586</v>
      </c>
      <c r="F204" s="190">
        <v>5772</v>
      </c>
      <c r="G204" s="186"/>
    </row>
    <row r="205" spans="1:7" hidden="1">
      <c r="A205" s="189" t="s">
        <v>23</v>
      </c>
      <c r="B205" s="193">
        <v>7</v>
      </c>
      <c r="C205" s="193">
        <v>2</v>
      </c>
      <c r="D205" s="194" t="s">
        <v>24</v>
      </c>
      <c r="E205" s="195" t="s">
        <v>572</v>
      </c>
      <c r="F205" s="190">
        <v>18831.900000000001</v>
      </c>
      <c r="G205" s="186"/>
    </row>
    <row r="206" spans="1:7" hidden="1">
      <c r="A206" s="189" t="s">
        <v>640</v>
      </c>
      <c r="B206" s="193">
        <v>7</v>
      </c>
      <c r="C206" s="193">
        <v>2</v>
      </c>
      <c r="D206" s="194" t="s">
        <v>25</v>
      </c>
      <c r="E206" s="195" t="s">
        <v>572</v>
      </c>
      <c r="F206" s="190">
        <v>15831.9</v>
      </c>
      <c r="G206" s="186"/>
    </row>
    <row r="207" spans="1:7" ht="45" hidden="1">
      <c r="A207" s="189" t="s">
        <v>578</v>
      </c>
      <c r="B207" s="193">
        <v>7</v>
      </c>
      <c r="C207" s="193">
        <v>2</v>
      </c>
      <c r="D207" s="194" t="s">
        <v>25</v>
      </c>
      <c r="E207" s="195" t="s">
        <v>579</v>
      </c>
      <c r="F207" s="190">
        <v>13595.2</v>
      </c>
      <c r="G207" s="186"/>
    </row>
    <row r="208" spans="1:7" hidden="1">
      <c r="A208" s="189" t="s">
        <v>585</v>
      </c>
      <c r="B208" s="193">
        <v>7</v>
      </c>
      <c r="C208" s="193">
        <v>2</v>
      </c>
      <c r="D208" s="194" t="s">
        <v>25</v>
      </c>
      <c r="E208" s="195" t="s">
        <v>586</v>
      </c>
      <c r="F208" s="190">
        <v>2233.1999999999998</v>
      </c>
      <c r="G208" s="186"/>
    </row>
    <row r="209" spans="1:7" hidden="1">
      <c r="A209" s="189" t="s">
        <v>590</v>
      </c>
      <c r="B209" s="193">
        <v>7</v>
      </c>
      <c r="C209" s="193">
        <v>2</v>
      </c>
      <c r="D209" s="194" t="s">
        <v>25</v>
      </c>
      <c r="E209" s="195" t="s">
        <v>591</v>
      </c>
      <c r="F209" s="190">
        <v>3.5</v>
      </c>
      <c r="G209" s="186"/>
    </row>
    <row r="210" spans="1:7" ht="30" hidden="1">
      <c r="A210" s="189" t="s">
        <v>451</v>
      </c>
      <c r="B210" s="193">
        <v>7</v>
      </c>
      <c r="C210" s="193">
        <v>2</v>
      </c>
      <c r="D210" s="194" t="s">
        <v>26</v>
      </c>
      <c r="E210" s="195" t="s">
        <v>572</v>
      </c>
      <c r="F210" s="190">
        <v>3000</v>
      </c>
      <c r="G210" s="186"/>
    </row>
    <row r="211" spans="1:7" ht="45" hidden="1">
      <c r="A211" s="189" t="s">
        <v>578</v>
      </c>
      <c r="B211" s="193">
        <v>7</v>
      </c>
      <c r="C211" s="193">
        <v>2</v>
      </c>
      <c r="D211" s="194" t="s">
        <v>26</v>
      </c>
      <c r="E211" s="195" t="s">
        <v>579</v>
      </c>
      <c r="F211" s="190">
        <v>3000</v>
      </c>
      <c r="G211" s="186"/>
    </row>
    <row r="212" spans="1:7" ht="45" hidden="1">
      <c r="A212" s="189" t="s">
        <v>521</v>
      </c>
      <c r="B212" s="193">
        <v>7</v>
      </c>
      <c r="C212" s="193">
        <v>2</v>
      </c>
      <c r="D212" s="194" t="s">
        <v>27</v>
      </c>
      <c r="E212" s="195" t="s">
        <v>572</v>
      </c>
      <c r="F212" s="190">
        <v>182.7</v>
      </c>
      <c r="G212" s="186"/>
    </row>
    <row r="213" spans="1:7" hidden="1">
      <c r="A213" s="189" t="s">
        <v>594</v>
      </c>
      <c r="B213" s="193">
        <v>7</v>
      </c>
      <c r="C213" s="193">
        <v>2</v>
      </c>
      <c r="D213" s="194" t="s">
        <v>28</v>
      </c>
      <c r="E213" s="195" t="s">
        <v>572</v>
      </c>
      <c r="F213" s="190">
        <v>82.7</v>
      </c>
      <c r="G213" s="186"/>
    </row>
    <row r="214" spans="1:7" hidden="1">
      <c r="A214" s="189" t="s">
        <v>585</v>
      </c>
      <c r="B214" s="193">
        <v>7</v>
      </c>
      <c r="C214" s="193">
        <v>2</v>
      </c>
      <c r="D214" s="194" t="s">
        <v>28</v>
      </c>
      <c r="E214" s="195" t="s">
        <v>586</v>
      </c>
      <c r="F214" s="190">
        <v>82.7</v>
      </c>
      <c r="G214" s="186"/>
    </row>
    <row r="215" spans="1:7" hidden="1">
      <c r="A215" s="189" t="s">
        <v>594</v>
      </c>
      <c r="B215" s="193">
        <v>7</v>
      </c>
      <c r="C215" s="193">
        <v>2</v>
      </c>
      <c r="D215" s="194" t="s">
        <v>29</v>
      </c>
      <c r="E215" s="195" t="s">
        <v>572</v>
      </c>
      <c r="F215" s="190">
        <v>100</v>
      </c>
      <c r="G215" s="186"/>
    </row>
    <row r="216" spans="1:7" hidden="1">
      <c r="A216" s="189" t="s">
        <v>585</v>
      </c>
      <c r="B216" s="193">
        <v>7</v>
      </c>
      <c r="C216" s="193">
        <v>2</v>
      </c>
      <c r="D216" s="194" t="s">
        <v>29</v>
      </c>
      <c r="E216" s="195" t="s">
        <v>586</v>
      </c>
      <c r="F216" s="190">
        <v>100</v>
      </c>
      <c r="G216" s="186"/>
    </row>
    <row r="217" spans="1:7" hidden="1">
      <c r="A217" s="189" t="s">
        <v>523</v>
      </c>
      <c r="B217" s="193">
        <v>7</v>
      </c>
      <c r="C217" s="193">
        <v>2</v>
      </c>
      <c r="D217" s="194" t="s">
        <v>30</v>
      </c>
      <c r="E217" s="195" t="s">
        <v>572</v>
      </c>
      <c r="F217" s="190">
        <v>7000</v>
      </c>
      <c r="G217" s="186"/>
    </row>
    <row r="218" spans="1:7" hidden="1">
      <c r="A218" s="189" t="s">
        <v>594</v>
      </c>
      <c r="B218" s="193">
        <v>7</v>
      </c>
      <c r="C218" s="193">
        <v>2</v>
      </c>
      <c r="D218" s="194" t="s">
        <v>31</v>
      </c>
      <c r="E218" s="195" t="s">
        <v>572</v>
      </c>
      <c r="F218" s="190">
        <v>6800</v>
      </c>
      <c r="G218" s="186"/>
    </row>
    <row r="219" spans="1:7" hidden="1">
      <c r="A219" s="189" t="s">
        <v>585</v>
      </c>
      <c r="B219" s="193">
        <v>7</v>
      </c>
      <c r="C219" s="193">
        <v>2</v>
      </c>
      <c r="D219" s="194" t="s">
        <v>31</v>
      </c>
      <c r="E219" s="195" t="s">
        <v>586</v>
      </c>
      <c r="F219" s="190">
        <v>6800</v>
      </c>
      <c r="G219" s="186"/>
    </row>
    <row r="220" spans="1:7" hidden="1">
      <c r="A220" s="189" t="s">
        <v>594</v>
      </c>
      <c r="B220" s="193">
        <v>7</v>
      </c>
      <c r="C220" s="193">
        <v>2</v>
      </c>
      <c r="D220" s="194" t="s">
        <v>32</v>
      </c>
      <c r="E220" s="195" t="s">
        <v>572</v>
      </c>
      <c r="F220" s="190">
        <v>200</v>
      </c>
      <c r="G220" s="186"/>
    </row>
    <row r="221" spans="1:7" hidden="1">
      <c r="A221" s="189" t="s">
        <v>585</v>
      </c>
      <c r="B221" s="193">
        <v>7</v>
      </c>
      <c r="C221" s="193">
        <v>2</v>
      </c>
      <c r="D221" s="194" t="s">
        <v>32</v>
      </c>
      <c r="E221" s="195" t="s">
        <v>586</v>
      </c>
      <c r="F221" s="190">
        <v>200</v>
      </c>
      <c r="G221" s="186"/>
    </row>
    <row r="222" spans="1:7" ht="30" hidden="1">
      <c r="A222" s="189" t="s">
        <v>524</v>
      </c>
      <c r="B222" s="193">
        <v>7</v>
      </c>
      <c r="C222" s="193">
        <v>2</v>
      </c>
      <c r="D222" s="194" t="s">
        <v>2</v>
      </c>
      <c r="E222" s="195" t="s">
        <v>572</v>
      </c>
      <c r="F222" s="190">
        <v>687</v>
      </c>
      <c r="G222" s="186"/>
    </row>
    <row r="223" spans="1:7" hidden="1">
      <c r="A223" s="189" t="s">
        <v>594</v>
      </c>
      <c r="B223" s="193">
        <v>7</v>
      </c>
      <c r="C223" s="193">
        <v>2</v>
      </c>
      <c r="D223" s="194" t="s">
        <v>3</v>
      </c>
      <c r="E223" s="195" t="s">
        <v>572</v>
      </c>
      <c r="F223" s="190">
        <v>447</v>
      </c>
      <c r="G223" s="186"/>
    </row>
    <row r="224" spans="1:7" hidden="1">
      <c r="A224" s="189" t="s">
        <v>585</v>
      </c>
      <c r="B224" s="193">
        <v>7</v>
      </c>
      <c r="C224" s="193">
        <v>2</v>
      </c>
      <c r="D224" s="194" t="s">
        <v>3</v>
      </c>
      <c r="E224" s="195" t="s">
        <v>586</v>
      </c>
      <c r="F224" s="190">
        <v>447</v>
      </c>
      <c r="G224" s="186"/>
    </row>
    <row r="225" spans="1:7" hidden="1">
      <c r="A225" s="189" t="s">
        <v>594</v>
      </c>
      <c r="B225" s="193">
        <v>7</v>
      </c>
      <c r="C225" s="193">
        <v>2</v>
      </c>
      <c r="D225" s="194" t="s">
        <v>4</v>
      </c>
      <c r="E225" s="195" t="s">
        <v>572</v>
      </c>
      <c r="F225" s="190">
        <v>240</v>
      </c>
      <c r="G225" s="186"/>
    </row>
    <row r="226" spans="1:7" hidden="1">
      <c r="A226" s="189" t="s">
        <v>585</v>
      </c>
      <c r="B226" s="193">
        <v>7</v>
      </c>
      <c r="C226" s="193">
        <v>2</v>
      </c>
      <c r="D226" s="194" t="s">
        <v>4</v>
      </c>
      <c r="E226" s="195" t="s">
        <v>586</v>
      </c>
      <c r="F226" s="190">
        <v>240</v>
      </c>
      <c r="G226" s="186"/>
    </row>
    <row r="227" spans="1:7" ht="45" hidden="1">
      <c r="A227" s="189" t="s">
        <v>592</v>
      </c>
      <c r="B227" s="193">
        <v>7</v>
      </c>
      <c r="C227" s="193">
        <v>2</v>
      </c>
      <c r="D227" s="194" t="s">
        <v>593</v>
      </c>
      <c r="E227" s="195" t="s">
        <v>572</v>
      </c>
      <c r="F227" s="190">
        <v>280</v>
      </c>
      <c r="G227" s="186"/>
    </row>
    <row r="228" spans="1:7" hidden="1">
      <c r="A228" s="189" t="s">
        <v>594</v>
      </c>
      <c r="B228" s="193">
        <v>7</v>
      </c>
      <c r="C228" s="193">
        <v>2</v>
      </c>
      <c r="D228" s="194" t="s">
        <v>33</v>
      </c>
      <c r="E228" s="195" t="s">
        <v>572</v>
      </c>
      <c r="F228" s="190">
        <v>213</v>
      </c>
      <c r="G228" s="186"/>
    </row>
    <row r="229" spans="1:7" hidden="1">
      <c r="A229" s="189" t="s">
        <v>585</v>
      </c>
      <c r="B229" s="193">
        <v>7</v>
      </c>
      <c r="C229" s="193">
        <v>2</v>
      </c>
      <c r="D229" s="194" t="s">
        <v>33</v>
      </c>
      <c r="E229" s="195" t="s">
        <v>586</v>
      </c>
      <c r="F229" s="190">
        <v>213</v>
      </c>
      <c r="G229" s="186"/>
    </row>
    <row r="230" spans="1:7" hidden="1">
      <c r="A230" s="189" t="s">
        <v>594</v>
      </c>
      <c r="B230" s="193">
        <v>7</v>
      </c>
      <c r="C230" s="193">
        <v>2</v>
      </c>
      <c r="D230" s="194" t="s">
        <v>34</v>
      </c>
      <c r="E230" s="195" t="s">
        <v>572</v>
      </c>
      <c r="F230" s="190">
        <v>67</v>
      </c>
      <c r="G230" s="186"/>
    </row>
    <row r="231" spans="1:7" hidden="1">
      <c r="A231" s="189" t="s">
        <v>585</v>
      </c>
      <c r="B231" s="193">
        <v>7</v>
      </c>
      <c r="C231" s="193">
        <v>2</v>
      </c>
      <c r="D231" s="194" t="s">
        <v>34</v>
      </c>
      <c r="E231" s="195" t="s">
        <v>586</v>
      </c>
      <c r="F231" s="190">
        <v>67</v>
      </c>
      <c r="G231" s="186"/>
    </row>
    <row r="232" spans="1:7" ht="30" hidden="1">
      <c r="A232" s="189" t="s">
        <v>5</v>
      </c>
      <c r="B232" s="193">
        <v>7</v>
      </c>
      <c r="C232" s="193">
        <v>2</v>
      </c>
      <c r="D232" s="194" t="s">
        <v>6</v>
      </c>
      <c r="E232" s="195" t="s">
        <v>572</v>
      </c>
      <c r="F232" s="190">
        <v>545.9</v>
      </c>
      <c r="G232" s="186"/>
    </row>
    <row r="233" spans="1:7" hidden="1">
      <c r="A233" s="189" t="s">
        <v>594</v>
      </c>
      <c r="B233" s="193">
        <v>7</v>
      </c>
      <c r="C233" s="193">
        <v>2</v>
      </c>
      <c r="D233" s="194" t="s">
        <v>35</v>
      </c>
      <c r="E233" s="195" t="s">
        <v>572</v>
      </c>
      <c r="F233" s="190">
        <v>330</v>
      </c>
      <c r="G233" s="186"/>
    </row>
    <row r="234" spans="1:7" hidden="1">
      <c r="A234" s="189" t="s">
        <v>585</v>
      </c>
      <c r="B234" s="193">
        <v>7</v>
      </c>
      <c r="C234" s="193">
        <v>2</v>
      </c>
      <c r="D234" s="194" t="s">
        <v>35</v>
      </c>
      <c r="E234" s="195" t="s">
        <v>586</v>
      </c>
      <c r="F234" s="190">
        <v>330</v>
      </c>
      <c r="G234" s="186"/>
    </row>
    <row r="235" spans="1:7" hidden="1">
      <c r="A235" s="189" t="s">
        <v>594</v>
      </c>
      <c r="B235" s="193">
        <v>7</v>
      </c>
      <c r="C235" s="193">
        <v>2</v>
      </c>
      <c r="D235" s="194" t="s">
        <v>7</v>
      </c>
      <c r="E235" s="195" t="s">
        <v>572</v>
      </c>
      <c r="F235" s="190">
        <v>117.9</v>
      </c>
      <c r="G235" s="186"/>
    </row>
    <row r="236" spans="1:7" hidden="1">
      <c r="A236" s="189" t="s">
        <v>585</v>
      </c>
      <c r="B236" s="193">
        <v>7</v>
      </c>
      <c r="C236" s="193">
        <v>2</v>
      </c>
      <c r="D236" s="194" t="s">
        <v>7</v>
      </c>
      <c r="E236" s="195" t="s">
        <v>586</v>
      </c>
      <c r="F236" s="190">
        <v>117.9</v>
      </c>
      <c r="G236" s="186"/>
    </row>
    <row r="237" spans="1:7" hidden="1">
      <c r="A237" s="189" t="s">
        <v>594</v>
      </c>
      <c r="B237" s="193">
        <v>7</v>
      </c>
      <c r="C237" s="193">
        <v>2</v>
      </c>
      <c r="D237" s="194" t="s">
        <v>8</v>
      </c>
      <c r="E237" s="195" t="s">
        <v>572</v>
      </c>
      <c r="F237" s="190">
        <v>98</v>
      </c>
      <c r="G237" s="186"/>
    </row>
    <row r="238" spans="1:7" hidden="1">
      <c r="A238" s="189" t="s">
        <v>585</v>
      </c>
      <c r="B238" s="193">
        <v>7</v>
      </c>
      <c r="C238" s="193">
        <v>2</v>
      </c>
      <c r="D238" s="194" t="s">
        <v>8</v>
      </c>
      <c r="E238" s="195" t="s">
        <v>586</v>
      </c>
      <c r="F238" s="190">
        <v>98</v>
      </c>
      <c r="G238" s="186"/>
    </row>
    <row r="239" spans="1:7" ht="30" hidden="1">
      <c r="A239" s="189" t="s">
        <v>36</v>
      </c>
      <c r="B239" s="193">
        <v>7</v>
      </c>
      <c r="C239" s="193">
        <v>2</v>
      </c>
      <c r="D239" s="194" t="s">
        <v>37</v>
      </c>
      <c r="E239" s="195" t="s">
        <v>572</v>
      </c>
      <c r="F239" s="190">
        <v>14.4</v>
      </c>
      <c r="G239" s="186"/>
    </row>
    <row r="240" spans="1:7" hidden="1">
      <c r="A240" s="189" t="s">
        <v>594</v>
      </c>
      <c r="B240" s="193">
        <v>7</v>
      </c>
      <c r="C240" s="193">
        <v>2</v>
      </c>
      <c r="D240" s="194" t="s">
        <v>38</v>
      </c>
      <c r="E240" s="195" t="s">
        <v>572</v>
      </c>
      <c r="F240" s="190">
        <v>14.4</v>
      </c>
      <c r="G240" s="186"/>
    </row>
    <row r="241" spans="1:7" hidden="1">
      <c r="A241" s="189" t="s">
        <v>634</v>
      </c>
      <c r="B241" s="193">
        <v>7</v>
      </c>
      <c r="C241" s="193">
        <v>2</v>
      </c>
      <c r="D241" s="194" t="s">
        <v>38</v>
      </c>
      <c r="E241" s="195" t="s">
        <v>635</v>
      </c>
      <c r="F241" s="190">
        <v>14.4</v>
      </c>
      <c r="G241" s="186"/>
    </row>
    <row r="242" spans="1:7" ht="30" hidden="1">
      <c r="A242" s="189" t="s">
        <v>542</v>
      </c>
      <c r="B242" s="193">
        <v>7</v>
      </c>
      <c r="C242" s="193">
        <v>2</v>
      </c>
      <c r="D242" s="194" t="s">
        <v>9</v>
      </c>
      <c r="E242" s="195" t="s">
        <v>572</v>
      </c>
      <c r="F242" s="190">
        <v>2241.8000000000002</v>
      </c>
      <c r="G242" s="186"/>
    </row>
    <row r="243" spans="1:7" hidden="1">
      <c r="A243" s="189" t="s">
        <v>594</v>
      </c>
      <c r="B243" s="193">
        <v>7</v>
      </c>
      <c r="C243" s="193">
        <v>2</v>
      </c>
      <c r="D243" s="194" t="s">
        <v>39</v>
      </c>
      <c r="E243" s="195" t="s">
        <v>572</v>
      </c>
      <c r="F243" s="190">
        <v>263</v>
      </c>
      <c r="G243" s="186"/>
    </row>
    <row r="244" spans="1:7" hidden="1">
      <c r="A244" s="189" t="s">
        <v>585</v>
      </c>
      <c r="B244" s="193">
        <v>7</v>
      </c>
      <c r="C244" s="193">
        <v>2</v>
      </c>
      <c r="D244" s="194" t="s">
        <v>39</v>
      </c>
      <c r="E244" s="195" t="s">
        <v>586</v>
      </c>
      <c r="F244" s="190">
        <v>263</v>
      </c>
      <c r="G244" s="186"/>
    </row>
    <row r="245" spans="1:7" hidden="1">
      <c r="A245" s="189" t="s">
        <v>594</v>
      </c>
      <c r="B245" s="193">
        <v>7</v>
      </c>
      <c r="C245" s="193">
        <v>2</v>
      </c>
      <c r="D245" s="194" t="s">
        <v>10</v>
      </c>
      <c r="E245" s="195" t="s">
        <v>572</v>
      </c>
      <c r="F245" s="190">
        <v>1978.8</v>
      </c>
      <c r="G245" s="186"/>
    </row>
    <row r="246" spans="1:7" hidden="1">
      <c r="A246" s="189" t="s">
        <v>585</v>
      </c>
      <c r="B246" s="193">
        <v>7</v>
      </c>
      <c r="C246" s="193">
        <v>2</v>
      </c>
      <c r="D246" s="194" t="s">
        <v>10</v>
      </c>
      <c r="E246" s="195" t="s">
        <v>586</v>
      </c>
      <c r="F246" s="190">
        <v>1978.8</v>
      </c>
      <c r="G246" s="186"/>
    </row>
    <row r="247" spans="1:7" ht="30" hidden="1">
      <c r="A247" s="189" t="s">
        <v>547</v>
      </c>
      <c r="B247" s="193">
        <v>7</v>
      </c>
      <c r="C247" s="193">
        <v>2</v>
      </c>
      <c r="D247" s="194" t="s">
        <v>40</v>
      </c>
      <c r="E247" s="195" t="s">
        <v>572</v>
      </c>
      <c r="F247" s="190">
        <v>15</v>
      </c>
      <c r="G247" s="186"/>
    </row>
    <row r="248" spans="1:7" ht="30" hidden="1">
      <c r="A248" s="189" t="s">
        <v>41</v>
      </c>
      <c r="B248" s="193">
        <v>7</v>
      </c>
      <c r="C248" s="193">
        <v>2</v>
      </c>
      <c r="D248" s="194" t="s">
        <v>42</v>
      </c>
      <c r="E248" s="195" t="s">
        <v>572</v>
      </c>
      <c r="F248" s="190">
        <v>15</v>
      </c>
      <c r="G248" s="186"/>
    </row>
    <row r="249" spans="1:7" hidden="1">
      <c r="A249" s="189" t="s">
        <v>585</v>
      </c>
      <c r="B249" s="193">
        <v>7</v>
      </c>
      <c r="C249" s="193">
        <v>2</v>
      </c>
      <c r="D249" s="194" t="s">
        <v>42</v>
      </c>
      <c r="E249" s="195" t="s">
        <v>586</v>
      </c>
      <c r="F249" s="190">
        <v>15</v>
      </c>
      <c r="G249" s="186"/>
    </row>
    <row r="250" spans="1:7">
      <c r="A250" s="189" t="s">
        <v>43</v>
      </c>
      <c r="B250" s="193">
        <v>7</v>
      </c>
      <c r="C250" s="193">
        <v>5</v>
      </c>
      <c r="D250" s="194" t="s">
        <v>572</v>
      </c>
      <c r="E250" s="195" t="s">
        <v>572</v>
      </c>
      <c r="F250" s="190">
        <v>192.8</v>
      </c>
      <c r="G250" s="186"/>
    </row>
    <row r="251" spans="1:7" hidden="1">
      <c r="A251" s="189" t="s">
        <v>44</v>
      </c>
      <c r="B251" s="193">
        <v>7</v>
      </c>
      <c r="C251" s="193">
        <v>5</v>
      </c>
      <c r="D251" s="194" t="s">
        <v>45</v>
      </c>
      <c r="E251" s="195" t="s">
        <v>572</v>
      </c>
      <c r="F251" s="190">
        <v>94.8</v>
      </c>
      <c r="G251" s="186"/>
    </row>
    <row r="252" spans="1:7" hidden="1">
      <c r="A252" s="189" t="s">
        <v>46</v>
      </c>
      <c r="B252" s="193">
        <v>7</v>
      </c>
      <c r="C252" s="193">
        <v>5</v>
      </c>
      <c r="D252" s="194" t="s">
        <v>47</v>
      </c>
      <c r="E252" s="195" t="s">
        <v>572</v>
      </c>
      <c r="F252" s="190">
        <v>94.8</v>
      </c>
      <c r="G252" s="186"/>
    </row>
    <row r="253" spans="1:7" hidden="1">
      <c r="A253" s="189" t="s">
        <v>585</v>
      </c>
      <c r="B253" s="193">
        <v>7</v>
      </c>
      <c r="C253" s="193">
        <v>5</v>
      </c>
      <c r="D253" s="194" t="s">
        <v>47</v>
      </c>
      <c r="E253" s="195" t="s">
        <v>586</v>
      </c>
      <c r="F253" s="190">
        <v>94.8</v>
      </c>
      <c r="G253" s="186"/>
    </row>
    <row r="254" spans="1:7" ht="30" hidden="1">
      <c r="A254" s="189" t="s">
        <v>518</v>
      </c>
      <c r="B254" s="193">
        <v>7</v>
      </c>
      <c r="C254" s="193">
        <v>5</v>
      </c>
      <c r="D254" s="194" t="s">
        <v>604</v>
      </c>
      <c r="E254" s="195" t="s">
        <v>572</v>
      </c>
      <c r="F254" s="190">
        <v>50</v>
      </c>
      <c r="G254" s="186"/>
    </row>
    <row r="255" spans="1:7" hidden="1">
      <c r="A255" s="189" t="s">
        <v>594</v>
      </c>
      <c r="B255" s="193">
        <v>7</v>
      </c>
      <c r="C255" s="193">
        <v>5</v>
      </c>
      <c r="D255" s="194" t="s">
        <v>48</v>
      </c>
      <c r="E255" s="195" t="s">
        <v>572</v>
      </c>
      <c r="F255" s="190">
        <v>50</v>
      </c>
      <c r="G255" s="186"/>
    </row>
    <row r="256" spans="1:7" hidden="1">
      <c r="A256" s="189" t="s">
        <v>585</v>
      </c>
      <c r="B256" s="193">
        <v>7</v>
      </c>
      <c r="C256" s="193">
        <v>5</v>
      </c>
      <c r="D256" s="194" t="s">
        <v>48</v>
      </c>
      <c r="E256" s="195" t="s">
        <v>586</v>
      </c>
      <c r="F256" s="190">
        <v>50</v>
      </c>
      <c r="G256" s="186"/>
    </row>
    <row r="257" spans="1:7" ht="30" hidden="1">
      <c r="A257" s="189" t="s">
        <v>36</v>
      </c>
      <c r="B257" s="193">
        <v>7</v>
      </c>
      <c r="C257" s="193">
        <v>5</v>
      </c>
      <c r="D257" s="194" t="s">
        <v>37</v>
      </c>
      <c r="E257" s="195" t="s">
        <v>572</v>
      </c>
      <c r="F257" s="190">
        <v>20</v>
      </c>
      <c r="G257" s="186"/>
    </row>
    <row r="258" spans="1:7" hidden="1">
      <c r="A258" s="189" t="s">
        <v>594</v>
      </c>
      <c r="B258" s="193">
        <v>7</v>
      </c>
      <c r="C258" s="193">
        <v>5</v>
      </c>
      <c r="D258" s="194" t="s">
        <v>49</v>
      </c>
      <c r="E258" s="195" t="s">
        <v>572</v>
      </c>
      <c r="F258" s="190">
        <v>20</v>
      </c>
      <c r="G258" s="186"/>
    </row>
    <row r="259" spans="1:7" hidden="1">
      <c r="A259" s="189" t="s">
        <v>585</v>
      </c>
      <c r="B259" s="193">
        <v>7</v>
      </c>
      <c r="C259" s="193">
        <v>5</v>
      </c>
      <c r="D259" s="194" t="s">
        <v>49</v>
      </c>
      <c r="E259" s="195" t="s">
        <v>586</v>
      </c>
      <c r="F259" s="190">
        <v>20</v>
      </c>
      <c r="G259" s="186"/>
    </row>
    <row r="260" spans="1:7" ht="30" hidden="1">
      <c r="A260" s="189" t="s">
        <v>546</v>
      </c>
      <c r="B260" s="193">
        <v>7</v>
      </c>
      <c r="C260" s="193">
        <v>5</v>
      </c>
      <c r="D260" s="194" t="s">
        <v>50</v>
      </c>
      <c r="E260" s="195" t="s">
        <v>572</v>
      </c>
      <c r="F260" s="190">
        <v>28</v>
      </c>
      <c r="G260" s="186"/>
    </row>
    <row r="261" spans="1:7" ht="27.6" hidden="1" customHeight="1">
      <c r="A261" s="189" t="s">
        <v>51</v>
      </c>
      <c r="B261" s="193">
        <v>7</v>
      </c>
      <c r="C261" s="193">
        <v>5</v>
      </c>
      <c r="D261" s="194" t="s">
        <v>52</v>
      </c>
      <c r="E261" s="195" t="s">
        <v>572</v>
      </c>
      <c r="F261" s="190">
        <v>14</v>
      </c>
      <c r="G261" s="186"/>
    </row>
    <row r="262" spans="1:7" hidden="1">
      <c r="A262" s="189" t="s">
        <v>585</v>
      </c>
      <c r="B262" s="193">
        <v>7</v>
      </c>
      <c r="C262" s="193">
        <v>5</v>
      </c>
      <c r="D262" s="194" t="s">
        <v>52</v>
      </c>
      <c r="E262" s="195" t="s">
        <v>586</v>
      </c>
      <c r="F262" s="190">
        <v>14</v>
      </c>
      <c r="G262" s="186"/>
    </row>
    <row r="263" spans="1:7" ht="45" hidden="1">
      <c r="A263" s="189" t="s">
        <v>53</v>
      </c>
      <c r="B263" s="193">
        <v>7</v>
      </c>
      <c r="C263" s="193">
        <v>5</v>
      </c>
      <c r="D263" s="194" t="s">
        <v>54</v>
      </c>
      <c r="E263" s="195" t="s">
        <v>572</v>
      </c>
      <c r="F263" s="190">
        <v>14</v>
      </c>
      <c r="G263" s="186"/>
    </row>
    <row r="264" spans="1:7" hidden="1">
      <c r="A264" s="189" t="s">
        <v>585</v>
      </c>
      <c r="B264" s="193">
        <v>7</v>
      </c>
      <c r="C264" s="193">
        <v>5</v>
      </c>
      <c r="D264" s="194" t="s">
        <v>54</v>
      </c>
      <c r="E264" s="195" t="s">
        <v>586</v>
      </c>
      <c r="F264" s="190">
        <v>14</v>
      </c>
      <c r="G264" s="186"/>
    </row>
    <row r="265" spans="1:7">
      <c r="A265" s="189" t="s">
        <v>55</v>
      </c>
      <c r="B265" s="193">
        <v>7</v>
      </c>
      <c r="C265" s="193">
        <v>7</v>
      </c>
      <c r="D265" s="194" t="s">
        <v>572</v>
      </c>
      <c r="E265" s="195" t="s">
        <v>572</v>
      </c>
      <c r="F265" s="190">
        <v>448.2</v>
      </c>
      <c r="G265" s="186"/>
    </row>
    <row r="266" spans="1:7" ht="45" hidden="1">
      <c r="A266" s="189" t="s">
        <v>521</v>
      </c>
      <c r="B266" s="193">
        <v>7</v>
      </c>
      <c r="C266" s="193">
        <v>7</v>
      </c>
      <c r="D266" s="194" t="s">
        <v>27</v>
      </c>
      <c r="E266" s="195" t="s">
        <v>572</v>
      </c>
      <c r="F266" s="190">
        <v>284.2</v>
      </c>
      <c r="G266" s="186"/>
    </row>
    <row r="267" spans="1:7" ht="41.45" hidden="1" customHeight="1">
      <c r="A267" s="189" t="s">
        <v>56</v>
      </c>
      <c r="B267" s="193">
        <v>7</v>
      </c>
      <c r="C267" s="193">
        <v>7</v>
      </c>
      <c r="D267" s="194" t="s">
        <v>57</v>
      </c>
      <c r="E267" s="195" t="s">
        <v>572</v>
      </c>
      <c r="F267" s="190">
        <v>247.6</v>
      </c>
      <c r="G267" s="186"/>
    </row>
    <row r="268" spans="1:7" hidden="1">
      <c r="A268" s="189" t="s">
        <v>585</v>
      </c>
      <c r="B268" s="193">
        <v>7</v>
      </c>
      <c r="C268" s="193">
        <v>7</v>
      </c>
      <c r="D268" s="194" t="s">
        <v>57</v>
      </c>
      <c r="E268" s="195" t="s">
        <v>586</v>
      </c>
      <c r="F268" s="190">
        <v>247.6</v>
      </c>
      <c r="G268" s="186"/>
    </row>
    <row r="269" spans="1:7" hidden="1">
      <c r="A269" s="189" t="s">
        <v>594</v>
      </c>
      <c r="B269" s="193">
        <v>7</v>
      </c>
      <c r="C269" s="193">
        <v>7</v>
      </c>
      <c r="D269" s="194" t="s">
        <v>28</v>
      </c>
      <c r="E269" s="195" t="s">
        <v>572</v>
      </c>
      <c r="F269" s="190">
        <v>36.6</v>
      </c>
      <c r="G269" s="186"/>
    </row>
    <row r="270" spans="1:7" hidden="1">
      <c r="A270" s="189" t="s">
        <v>585</v>
      </c>
      <c r="B270" s="193">
        <v>7</v>
      </c>
      <c r="C270" s="193">
        <v>7</v>
      </c>
      <c r="D270" s="194" t="s">
        <v>28</v>
      </c>
      <c r="E270" s="195" t="s">
        <v>586</v>
      </c>
      <c r="F270" s="190">
        <v>36.6</v>
      </c>
      <c r="G270" s="186"/>
    </row>
    <row r="271" spans="1:7" ht="45" hidden="1">
      <c r="A271" s="189" t="s">
        <v>529</v>
      </c>
      <c r="B271" s="193">
        <v>7</v>
      </c>
      <c r="C271" s="193">
        <v>7</v>
      </c>
      <c r="D271" s="194" t="s">
        <v>58</v>
      </c>
      <c r="E271" s="195" t="s">
        <v>572</v>
      </c>
      <c r="F271" s="190">
        <v>64</v>
      </c>
      <c r="G271" s="186"/>
    </row>
    <row r="272" spans="1:7" hidden="1">
      <c r="A272" s="189" t="s">
        <v>594</v>
      </c>
      <c r="B272" s="193">
        <v>7</v>
      </c>
      <c r="C272" s="193">
        <v>7</v>
      </c>
      <c r="D272" s="194" t="s">
        <v>59</v>
      </c>
      <c r="E272" s="195" t="s">
        <v>572</v>
      </c>
      <c r="F272" s="190">
        <v>20</v>
      </c>
      <c r="G272" s="186"/>
    </row>
    <row r="273" spans="1:7" hidden="1">
      <c r="A273" s="189" t="s">
        <v>585</v>
      </c>
      <c r="B273" s="193">
        <v>7</v>
      </c>
      <c r="C273" s="193">
        <v>7</v>
      </c>
      <c r="D273" s="194" t="s">
        <v>59</v>
      </c>
      <c r="E273" s="195" t="s">
        <v>586</v>
      </c>
      <c r="F273" s="190">
        <v>20</v>
      </c>
      <c r="G273" s="186"/>
    </row>
    <row r="274" spans="1:7" hidden="1">
      <c r="A274" s="189" t="s">
        <v>594</v>
      </c>
      <c r="B274" s="193">
        <v>7</v>
      </c>
      <c r="C274" s="193">
        <v>7</v>
      </c>
      <c r="D274" s="194" t="s">
        <v>60</v>
      </c>
      <c r="E274" s="195" t="s">
        <v>572</v>
      </c>
      <c r="F274" s="190">
        <v>20</v>
      </c>
      <c r="G274" s="186"/>
    </row>
    <row r="275" spans="1:7" hidden="1">
      <c r="A275" s="189" t="s">
        <v>585</v>
      </c>
      <c r="B275" s="193">
        <v>7</v>
      </c>
      <c r="C275" s="193">
        <v>7</v>
      </c>
      <c r="D275" s="194" t="s">
        <v>60</v>
      </c>
      <c r="E275" s="195" t="s">
        <v>586</v>
      </c>
      <c r="F275" s="190">
        <v>20</v>
      </c>
      <c r="G275" s="186"/>
    </row>
    <row r="276" spans="1:7" hidden="1">
      <c r="A276" s="189" t="s">
        <v>594</v>
      </c>
      <c r="B276" s="193">
        <v>7</v>
      </c>
      <c r="C276" s="193">
        <v>7</v>
      </c>
      <c r="D276" s="194" t="s">
        <v>61</v>
      </c>
      <c r="E276" s="195" t="s">
        <v>572</v>
      </c>
      <c r="F276" s="190">
        <v>24</v>
      </c>
      <c r="G276" s="186"/>
    </row>
    <row r="277" spans="1:7" hidden="1">
      <c r="A277" s="189" t="s">
        <v>585</v>
      </c>
      <c r="B277" s="193">
        <v>7</v>
      </c>
      <c r="C277" s="193">
        <v>7</v>
      </c>
      <c r="D277" s="194" t="s">
        <v>61</v>
      </c>
      <c r="E277" s="195" t="s">
        <v>586</v>
      </c>
      <c r="F277" s="190">
        <v>24</v>
      </c>
      <c r="G277" s="186"/>
    </row>
    <row r="278" spans="1:7" ht="28.15" hidden="1" customHeight="1">
      <c r="A278" s="189" t="s">
        <v>538</v>
      </c>
      <c r="B278" s="193">
        <v>7</v>
      </c>
      <c r="C278" s="193">
        <v>7</v>
      </c>
      <c r="D278" s="194" t="s">
        <v>62</v>
      </c>
      <c r="E278" s="195" t="s">
        <v>572</v>
      </c>
      <c r="F278" s="190">
        <v>100</v>
      </c>
      <c r="G278" s="186"/>
    </row>
    <row r="279" spans="1:7" hidden="1">
      <c r="A279" s="189" t="s">
        <v>594</v>
      </c>
      <c r="B279" s="193">
        <v>7</v>
      </c>
      <c r="C279" s="193">
        <v>7</v>
      </c>
      <c r="D279" s="194" t="s">
        <v>63</v>
      </c>
      <c r="E279" s="195" t="s">
        <v>572</v>
      </c>
      <c r="F279" s="190">
        <v>20</v>
      </c>
      <c r="G279" s="186"/>
    </row>
    <row r="280" spans="1:7" hidden="1">
      <c r="A280" s="189" t="s">
        <v>585</v>
      </c>
      <c r="B280" s="193">
        <v>7</v>
      </c>
      <c r="C280" s="193">
        <v>7</v>
      </c>
      <c r="D280" s="194" t="s">
        <v>63</v>
      </c>
      <c r="E280" s="195" t="s">
        <v>586</v>
      </c>
      <c r="F280" s="190">
        <v>20</v>
      </c>
      <c r="G280" s="186"/>
    </row>
    <row r="281" spans="1:7" hidden="1">
      <c r="A281" s="189" t="s">
        <v>594</v>
      </c>
      <c r="B281" s="193">
        <v>7</v>
      </c>
      <c r="C281" s="193">
        <v>7</v>
      </c>
      <c r="D281" s="194" t="s">
        <v>64</v>
      </c>
      <c r="E281" s="195" t="s">
        <v>572</v>
      </c>
      <c r="F281" s="190">
        <v>25</v>
      </c>
      <c r="G281" s="186"/>
    </row>
    <row r="282" spans="1:7" hidden="1">
      <c r="A282" s="189" t="s">
        <v>585</v>
      </c>
      <c r="B282" s="193">
        <v>7</v>
      </c>
      <c r="C282" s="193">
        <v>7</v>
      </c>
      <c r="D282" s="194" t="s">
        <v>64</v>
      </c>
      <c r="E282" s="195" t="s">
        <v>586</v>
      </c>
      <c r="F282" s="190">
        <v>25</v>
      </c>
      <c r="G282" s="186"/>
    </row>
    <row r="283" spans="1:7" hidden="1">
      <c r="A283" s="189" t="s">
        <v>594</v>
      </c>
      <c r="B283" s="193">
        <v>7</v>
      </c>
      <c r="C283" s="193">
        <v>7</v>
      </c>
      <c r="D283" s="194" t="s">
        <v>65</v>
      </c>
      <c r="E283" s="195" t="s">
        <v>572</v>
      </c>
      <c r="F283" s="190">
        <v>30</v>
      </c>
      <c r="G283" s="186"/>
    </row>
    <row r="284" spans="1:7" hidden="1">
      <c r="A284" s="189" t="s">
        <v>585</v>
      </c>
      <c r="B284" s="193">
        <v>7</v>
      </c>
      <c r="C284" s="193">
        <v>7</v>
      </c>
      <c r="D284" s="194" t="s">
        <v>65</v>
      </c>
      <c r="E284" s="195" t="s">
        <v>586</v>
      </c>
      <c r="F284" s="190">
        <v>30</v>
      </c>
      <c r="G284" s="186"/>
    </row>
    <row r="285" spans="1:7" hidden="1">
      <c r="A285" s="189" t="s">
        <v>594</v>
      </c>
      <c r="B285" s="193">
        <v>7</v>
      </c>
      <c r="C285" s="193">
        <v>7</v>
      </c>
      <c r="D285" s="194" t="s">
        <v>66</v>
      </c>
      <c r="E285" s="195" t="s">
        <v>572</v>
      </c>
      <c r="F285" s="190">
        <v>5</v>
      </c>
      <c r="G285" s="186"/>
    </row>
    <row r="286" spans="1:7" hidden="1">
      <c r="A286" s="189" t="s">
        <v>585</v>
      </c>
      <c r="B286" s="193">
        <v>7</v>
      </c>
      <c r="C286" s="193">
        <v>7</v>
      </c>
      <c r="D286" s="194" t="s">
        <v>66</v>
      </c>
      <c r="E286" s="195" t="s">
        <v>586</v>
      </c>
      <c r="F286" s="190">
        <v>5</v>
      </c>
      <c r="G286" s="186"/>
    </row>
    <row r="287" spans="1:7" hidden="1">
      <c r="A287" s="189" t="s">
        <v>594</v>
      </c>
      <c r="B287" s="193">
        <v>7</v>
      </c>
      <c r="C287" s="193">
        <v>7</v>
      </c>
      <c r="D287" s="194" t="s">
        <v>67</v>
      </c>
      <c r="E287" s="195" t="s">
        <v>572</v>
      </c>
      <c r="F287" s="190">
        <v>5</v>
      </c>
      <c r="G287" s="186"/>
    </row>
    <row r="288" spans="1:7" hidden="1">
      <c r="A288" s="189" t="s">
        <v>585</v>
      </c>
      <c r="B288" s="193">
        <v>7</v>
      </c>
      <c r="C288" s="193">
        <v>7</v>
      </c>
      <c r="D288" s="194" t="s">
        <v>67</v>
      </c>
      <c r="E288" s="195" t="s">
        <v>586</v>
      </c>
      <c r="F288" s="190">
        <v>5</v>
      </c>
      <c r="G288" s="186"/>
    </row>
    <row r="289" spans="1:7" hidden="1">
      <c r="A289" s="189" t="s">
        <v>594</v>
      </c>
      <c r="B289" s="193">
        <v>7</v>
      </c>
      <c r="C289" s="193">
        <v>7</v>
      </c>
      <c r="D289" s="194" t="s">
        <v>68</v>
      </c>
      <c r="E289" s="195" t="s">
        <v>572</v>
      </c>
      <c r="F289" s="190">
        <v>10</v>
      </c>
      <c r="G289" s="186"/>
    </row>
    <row r="290" spans="1:7" hidden="1">
      <c r="A290" s="189" t="s">
        <v>585</v>
      </c>
      <c r="B290" s="193">
        <v>7</v>
      </c>
      <c r="C290" s="193">
        <v>7</v>
      </c>
      <c r="D290" s="194" t="s">
        <v>68</v>
      </c>
      <c r="E290" s="195" t="s">
        <v>586</v>
      </c>
      <c r="F290" s="190">
        <v>10</v>
      </c>
      <c r="G290" s="186"/>
    </row>
    <row r="291" spans="1:7" hidden="1">
      <c r="A291" s="189" t="s">
        <v>594</v>
      </c>
      <c r="B291" s="193">
        <v>7</v>
      </c>
      <c r="C291" s="193">
        <v>7</v>
      </c>
      <c r="D291" s="194" t="s">
        <v>69</v>
      </c>
      <c r="E291" s="195" t="s">
        <v>572</v>
      </c>
      <c r="F291" s="190">
        <v>5</v>
      </c>
      <c r="G291" s="186"/>
    </row>
    <row r="292" spans="1:7" hidden="1">
      <c r="A292" s="189" t="s">
        <v>585</v>
      </c>
      <c r="B292" s="193">
        <v>7</v>
      </c>
      <c r="C292" s="193">
        <v>7</v>
      </c>
      <c r="D292" s="194" t="s">
        <v>69</v>
      </c>
      <c r="E292" s="195" t="s">
        <v>586</v>
      </c>
      <c r="F292" s="190">
        <v>5</v>
      </c>
      <c r="G292" s="186"/>
    </row>
    <row r="293" spans="1:7">
      <c r="A293" s="189" t="s">
        <v>70</v>
      </c>
      <c r="B293" s="193">
        <v>7</v>
      </c>
      <c r="C293" s="193">
        <v>9</v>
      </c>
      <c r="D293" s="194" t="s">
        <v>572</v>
      </c>
      <c r="E293" s="195" t="s">
        <v>572</v>
      </c>
      <c r="F293" s="190">
        <v>5835.6</v>
      </c>
      <c r="G293" s="186"/>
    </row>
    <row r="294" spans="1:7" ht="30" hidden="1">
      <c r="A294" s="189" t="s">
        <v>574</v>
      </c>
      <c r="B294" s="193">
        <v>7</v>
      </c>
      <c r="C294" s="193">
        <v>9</v>
      </c>
      <c r="D294" s="194" t="s">
        <v>575</v>
      </c>
      <c r="E294" s="195" t="s">
        <v>572</v>
      </c>
      <c r="F294" s="190">
        <v>1665.7</v>
      </c>
      <c r="G294" s="186"/>
    </row>
    <row r="295" spans="1:7" hidden="1">
      <c r="A295" s="189" t="s">
        <v>576</v>
      </c>
      <c r="B295" s="193">
        <v>7</v>
      </c>
      <c r="C295" s="193">
        <v>9</v>
      </c>
      <c r="D295" s="194" t="s">
        <v>583</v>
      </c>
      <c r="E295" s="195" t="s">
        <v>572</v>
      </c>
      <c r="F295" s="190">
        <v>300</v>
      </c>
      <c r="G295" s="186"/>
    </row>
    <row r="296" spans="1:7" ht="45" hidden="1">
      <c r="A296" s="189" t="s">
        <v>578</v>
      </c>
      <c r="B296" s="193">
        <v>7</v>
      </c>
      <c r="C296" s="193">
        <v>9</v>
      </c>
      <c r="D296" s="194" t="s">
        <v>583</v>
      </c>
      <c r="E296" s="195" t="s">
        <v>579</v>
      </c>
      <c r="F296" s="190">
        <v>300</v>
      </c>
      <c r="G296" s="186"/>
    </row>
    <row r="297" spans="1:7" hidden="1">
      <c r="A297" s="189" t="s">
        <v>580</v>
      </c>
      <c r="B297" s="193">
        <v>7</v>
      </c>
      <c r="C297" s="193">
        <v>9</v>
      </c>
      <c r="D297" s="194" t="s">
        <v>584</v>
      </c>
      <c r="E297" s="195" t="s">
        <v>572</v>
      </c>
      <c r="F297" s="190">
        <v>1365.7</v>
      </c>
      <c r="G297" s="186"/>
    </row>
    <row r="298" spans="1:7" ht="45" hidden="1">
      <c r="A298" s="189" t="s">
        <v>578</v>
      </c>
      <c r="B298" s="193">
        <v>7</v>
      </c>
      <c r="C298" s="193">
        <v>9</v>
      </c>
      <c r="D298" s="194" t="s">
        <v>584</v>
      </c>
      <c r="E298" s="195" t="s">
        <v>579</v>
      </c>
      <c r="F298" s="190">
        <v>1005</v>
      </c>
      <c r="G298" s="186"/>
    </row>
    <row r="299" spans="1:7" hidden="1">
      <c r="A299" s="189" t="s">
        <v>585</v>
      </c>
      <c r="B299" s="193">
        <v>7</v>
      </c>
      <c r="C299" s="193">
        <v>9</v>
      </c>
      <c r="D299" s="194" t="s">
        <v>584</v>
      </c>
      <c r="E299" s="195" t="s">
        <v>586</v>
      </c>
      <c r="F299" s="190">
        <v>337</v>
      </c>
      <c r="G299" s="186"/>
    </row>
    <row r="300" spans="1:7" hidden="1">
      <c r="A300" s="189" t="s">
        <v>590</v>
      </c>
      <c r="B300" s="193">
        <v>7</v>
      </c>
      <c r="C300" s="193">
        <v>9</v>
      </c>
      <c r="D300" s="194" t="s">
        <v>584</v>
      </c>
      <c r="E300" s="195" t="s">
        <v>591</v>
      </c>
      <c r="F300" s="190">
        <v>23.7</v>
      </c>
      <c r="G300" s="186"/>
    </row>
    <row r="301" spans="1:7" hidden="1">
      <c r="A301" s="189" t="s">
        <v>71</v>
      </c>
      <c r="B301" s="193">
        <v>7</v>
      </c>
      <c r="C301" s="193">
        <v>9</v>
      </c>
      <c r="D301" s="194" t="s">
        <v>72</v>
      </c>
      <c r="E301" s="195" t="s">
        <v>572</v>
      </c>
      <c r="F301" s="190">
        <v>3763.5</v>
      </c>
      <c r="G301" s="186"/>
    </row>
    <row r="302" spans="1:7" hidden="1">
      <c r="A302" s="189" t="s">
        <v>640</v>
      </c>
      <c r="B302" s="193">
        <v>7</v>
      </c>
      <c r="C302" s="193">
        <v>9</v>
      </c>
      <c r="D302" s="194" t="s">
        <v>73</v>
      </c>
      <c r="E302" s="195" t="s">
        <v>572</v>
      </c>
      <c r="F302" s="190">
        <v>3763.5</v>
      </c>
      <c r="G302" s="186"/>
    </row>
    <row r="303" spans="1:7" ht="45" hidden="1">
      <c r="A303" s="189" t="s">
        <v>578</v>
      </c>
      <c r="B303" s="193">
        <v>7</v>
      </c>
      <c r="C303" s="193">
        <v>9</v>
      </c>
      <c r="D303" s="194" t="s">
        <v>73</v>
      </c>
      <c r="E303" s="195" t="s">
        <v>579</v>
      </c>
      <c r="F303" s="190">
        <v>3618.5</v>
      </c>
      <c r="G303" s="186"/>
    </row>
    <row r="304" spans="1:7" hidden="1">
      <c r="A304" s="189" t="s">
        <v>585</v>
      </c>
      <c r="B304" s="193">
        <v>7</v>
      </c>
      <c r="C304" s="193">
        <v>9</v>
      </c>
      <c r="D304" s="194" t="s">
        <v>73</v>
      </c>
      <c r="E304" s="195" t="s">
        <v>586</v>
      </c>
      <c r="F304" s="190">
        <v>145</v>
      </c>
      <c r="G304" s="186"/>
    </row>
    <row r="305" spans="1:7" ht="45" hidden="1">
      <c r="A305" s="189" t="s">
        <v>521</v>
      </c>
      <c r="B305" s="193">
        <v>7</v>
      </c>
      <c r="C305" s="193">
        <v>9</v>
      </c>
      <c r="D305" s="194" t="s">
        <v>27</v>
      </c>
      <c r="E305" s="195" t="s">
        <v>572</v>
      </c>
      <c r="F305" s="190">
        <v>354</v>
      </c>
      <c r="G305" s="186"/>
    </row>
    <row r="306" spans="1:7" hidden="1">
      <c r="A306" s="189" t="s">
        <v>594</v>
      </c>
      <c r="B306" s="193">
        <v>7</v>
      </c>
      <c r="C306" s="193">
        <v>9</v>
      </c>
      <c r="D306" s="194" t="s">
        <v>28</v>
      </c>
      <c r="E306" s="195" t="s">
        <v>572</v>
      </c>
      <c r="F306" s="190">
        <v>354</v>
      </c>
      <c r="G306" s="186"/>
    </row>
    <row r="307" spans="1:7" hidden="1">
      <c r="A307" s="189" t="s">
        <v>585</v>
      </c>
      <c r="B307" s="193">
        <v>7</v>
      </c>
      <c r="C307" s="193">
        <v>9</v>
      </c>
      <c r="D307" s="194" t="s">
        <v>28</v>
      </c>
      <c r="E307" s="195" t="s">
        <v>586</v>
      </c>
      <c r="F307" s="190">
        <v>354</v>
      </c>
      <c r="G307" s="186"/>
    </row>
    <row r="308" spans="1:7" ht="30" hidden="1">
      <c r="A308" s="189" t="s">
        <v>540</v>
      </c>
      <c r="B308" s="193">
        <v>7</v>
      </c>
      <c r="C308" s="193">
        <v>9</v>
      </c>
      <c r="D308" s="194" t="s">
        <v>74</v>
      </c>
      <c r="E308" s="195" t="s">
        <v>572</v>
      </c>
      <c r="F308" s="190">
        <v>37.4</v>
      </c>
      <c r="G308" s="186"/>
    </row>
    <row r="309" spans="1:7" hidden="1">
      <c r="A309" s="189" t="s">
        <v>594</v>
      </c>
      <c r="B309" s="193">
        <v>7</v>
      </c>
      <c r="C309" s="193">
        <v>9</v>
      </c>
      <c r="D309" s="194" t="s">
        <v>75</v>
      </c>
      <c r="E309" s="195" t="s">
        <v>572</v>
      </c>
      <c r="F309" s="190">
        <v>26</v>
      </c>
      <c r="G309" s="186"/>
    </row>
    <row r="310" spans="1:7" hidden="1">
      <c r="A310" s="189" t="s">
        <v>585</v>
      </c>
      <c r="B310" s="193">
        <v>7</v>
      </c>
      <c r="C310" s="193">
        <v>9</v>
      </c>
      <c r="D310" s="194" t="s">
        <v>75</v>
      </c>
      <c r="E310" s="195" t="s">
        <v>586</v>
      </c>
      <c r="F310" s="190">
        <v>26</v>
      </c>
      <c r="G310" s="186"/>
    </row>
    <row r="311" spans="1:7" hidden="1">
      <c r="A311" s="189" t="s">
        <v>594</v>
      </c>
      <c r="B311" s="193">
        <v>7</v>
      </c>
      <c r="C311" s="193">
        <v>9</v>
      </c>
      <c r="D311" s="194" t="s">
        <v>76</v>
      </c>
      <c r="E311" s="195" t="s">
        <v>572</v>
      </c>
      <c r="F311" s="190">
        <v>11.4</v>
      </c>
      <c r="G311" s="186"/>
    </row>
    <row r="312" spans="1:7" hidden="1">
      <c r="A312" s="189" t="s">
        <v>585</v>
      </c>
      <c r="B312" s="193">
        <v>7</v>
      </c>
      <c r="C312" s="193">
        <v>9</v>
      </c>
      <c r="D312" s="194" t="s">
        <v>76</v>
      </c>
      <c r="E312" s="195" t="s">
        <v>586</v>
      </c>
      <c r="F312" s="190">
        <v>11.4</v>
      </c>
      <c r="G312" s="186"/>
    </row>
    <row r="313" spans="1:7" ht="30" hidden="1">
      <c r="A313" s="189" t="s">
        <v>543</v>
      </c>
      <c r="B313" s="193">
        <v>7</v>
      </c>
      <c r="C313" s="193">
        <v>9</v>
      </c>
      <c r="D313" s="194" t="s">
        <v>11</v>
      </c>
      <c r="E313" s="195" t="s">
        <v>572</v>
      </c>
      <c r="F313" s="190">
        <v>15</v>
      </c>
      <c r="G313" s="186"/>
    </row>
    <row r="314" spans="1:7" ht="41.45" hidden="1" customHeight="1">
      <c r="A314" s="189" t="s">
        <v>77</v>
      </c>
      <c r="B314" s="193">
        <v>7</v>
      </c>
      <c r="C314" s="193">
        <v>9</v>
      </c>
      <c r="D314" s="194" t="s">
        <v>78</v>
      </c>
      <c r="E314" s="195" t="s">
        <v>572</v>
      </c>
      <c r="F314" s="190">
        <v>15</v>
      </c>
      <c r="G314" s="186"/>
    </row>
    <row r="315" spans="1:7" hidden="1">
      <c r="A315" s="189" t="s">
        <v>585</v>
      </c>
      <c r="B315" s="193">
        <v>7</v>
      </c>
      <c r="C315" s="193">
        <v>9</v>
      </c>
      <c r="D315" s="194" t="s">
        <v>78</v>
      </c>
      <c r="E315" s="195" t="s">
        <v>586</v>
      </c>
      <c r="F315" s="190">
        <v>15</v>
      </c>
      <c r="G315" s="186"/>
    </row>
    <row r="316" spans="1:7" s="200" customFormat="1">
      <c r="A316" s="198" t="s">
        <v>79</v>
      </c>
      <c r="B316" s="199">
        <v>8</v>
      </c>
      <c r="C316" s="199">
        <v>0</v>
      </c>
      <c r="D316" s="194" t="s">
        <v>572</v>
      </c>
      <c r="E316" s="195" t="s">
        <v>572</v>
      </c>
      <c r="F316" s="197">
        <v>13131.5</v>
      </c>
      <c r="G316" s="185"/>
    </row>
    <row r="317" spans="1:7">
      <c r="A317" s="189" t="s">
        <v>80</v>
      </c>
      <c r="B317" s="193">
        <v>8</v>
      </c>
      <c r="C317" s="193">
        <v>1</v>
      </c>
      <c r="D317" s="194" t="s">
        <v>572</v>
      </c>
      <c r="E317" s="195" t="s">
        <v>572</v>
      </c>
      <c r="F317" s="190">
        <v>12471.6</v>
      </c>
      <c r="G317" s="186"/>
    </row>
    <row r="318" spans="1:7" hidden="1">
      <c r="A318" s="189" t="s">
        <v>81</v>
      </c>
      <c r="B318" s="193">
        <v>8</v>
      </c>
      <c r="C318" s="193">
        <v>1</v>
      </c>
      <c r="D318" s="194" t="s">
        <v>82</v>
      </c>
      <c r="E318" s="195" t="s">
        <v>572</v>
      </c>
      <c r="F318" s="190">
        <v>3840.2</v>
      </c>
      <c r="G318" s="186"/>
    </row>
    <row r="319" spans="1:7" hidden="1">
      <c r="A319" s="189" t="s">
        <v>640</v>
      </c>
      <c r="B319" s="193">
        <v>8</v>
      </c>
      <c r="C319" s="193">
        <v>1</v>
      </c>
      <c r="D319" s="194" t="s">
        <v>83</v>
      </c>
      <c r="E319" s="195" t="s">
        <v>572</v>
      </c>
      <c r="F319" s="190">
        <v>3840.2</v>
      </c>
      <c r="G319" s="186"/>
    </row>
    <row r="320" spans="1:7" ht="45" hidden="1">
      <c r="A320" s="189" t="s">
        <v>578</v>
      </c>
      <c r="B320" s="193">
        <v>8</v>
      </c>
      <c r="C320" s="193">
        <v>1</v>
      </c>
      <c r="D320" s="194" t="s">
        <v>83</v>
      </c>
      <c r="E320" s="195" t="s">
        <v>579</v>
      </c>
      <c r="F320" s="190">
        <v>3392.9</v>
      </c>
      <c r="G320" s="186"/>
    </row>
    <row r="321" spans="1:7" hidden="1">
      <c r="A321" s="189" t="s">
        <v>585</v>
      </c>
      <c r="B321" s="193">
        <v>8</v>
      </c>
      <c r="C321" s="193">
        <v>1</v>
      </c>
      <c r="D321" s="194" t="s">
        <v>83</v>
      </c>
      <c r="E321" s="195" t="s">
        <v>586</v>
      </c>
      <c r="F321" s="190">
        <v>447.3</v>
      </c>
      <c r="G321" s="186"/>
    </row>
    <row r="322" spans="1:7" hidden="1">
      <c r="A322" s="189" t="s">
        <v>84</v>
      </c>
      <c r="B322" s="193">
        <v>8</v>
      </c>
      <c r="C322" s="193">
        <v>1</v>
      </c>
      <c r="D322" s="194" t="s">
        <v>85</v>
      </c>
      <c r="E322" s="195" t="s">
        <v>572</v>
      </c>
      <c r="F322" s="190">
        <v>846.4</v>
      </c>
      <c r="G322" s="186"/>
    </row>
    <row r="323" spans="1:7" hidden="1">
      <c r="A323" s="189" t="s">
        <v>640</v>
      </c>
      <c r="B323" s="193">
        <v>8</v>
      </c>
      <c r="C323" s="193">
        <v>1</v>
      </c>
      <c r="D323" s="194" t="s">
        <v>86</v>
      </c>
      <c r="E323" s="195" t="s">
        <v>572</v>
      </c>
      <c r="F323" s="190">
        <v>846.4</v>
      </c>
      <c r="G323" s="186"/>
    </row>
    <row r="324" spans="1:7" ht="45" hidden="1">
      <c r="A324" s="189" t="s">
        <v>578</v>
      </c>
      <c r="B324" s="193">
        <v>8</v>
      </c>
      <c r="C324" s="193">
        <v>1</v>
      </c>
      <c r="D324" s="194" t="s">
        <v>86</v>
      </c>
      <c r="E324" s="195" t="s">
        <v>579</v>
      </c>
      <c r="F324" s="190">
        <v>656</v>
      </c>
      <c r="G324" s="186"/>
    </row>
    <row r="325" spans="1:7" hidden="1">
      <c r="A325" s="189" t="s">
        <v>585</v>
      </c>
      <c r="B325" s="193">
        <v>8</v>
      </c>
      <c r="C325" s="193">
        <v>1</v>
      </c>
      <c r="D325" s="194" t="s">
        <v>86</v>
      </c>
      <c r="E325" s="195" t="s">
        <v>586</v>
      </c>
      <c r="F325" s="190">
        <v>190.4</v>
      </c>
      <c r="G325" s="186"/>
    </row>
    <row r="326" spans="1:7" hidden="1">
      <c r="A326" s="189" t="s">
        <v>87</v>
      </c>
      <c r="B326" s="193">
        <v>8</v>
      </c>
      <c r="C326" s="193">
        <v>1</v>
      </c>
      <c r="D326" s="194" t="s">
        <v>88</v>
      </c>
      <c r="E326" s="195" t="s">
        <v>572</v>
      </c>
      <c r="F326" s="190">
        <v>7019</v>
      </c>
      <c r="G326" s="186"/>
    </row>
    <row r="327" spans="1:7" hidden="1">
      <c r="A327" s="189" t="s">
        <v>640</v>
      </c>
      <c r="B327" s="193">
        <v>8</v>
      </c>
      <c r="C327" s="193">
        <v>1</v>
      </c>
      <c r="D327" s="194" t="s">
        <v>89</v>
      </c>
      <c r="E327" s="195" t="s">
        <v>572</v>
      </c>
      <c r="F327" s="190">
        <v>5902.6</v>
      </c>
      <c r="G327" s="186"/>
    </row>
    <row r="328" spans="1:7" ht="45" hidden="1">
      <c r="A328" s="189" t="s">
        <v>578</v>
      </c>
      <c r="B328" s="193">
        <v>8</v>
      </c>
      <c r="C328" s="193">
        <v>1</v>
      </c>
      <c r="D328" s="194" t="s">
        <v>89</v>
      </c>
      <c r="E328" s="195" t="s">
        <v>579</v>
      </c>
      <c r="F328" s="190">
        <v>4804.3999999999996</v>
      </c>
      <c r="G328" s="186"/>
    </row>
    <row r="329" spans="1:7" hidden="1">
      <c r="A329" s="189" t="s">
        <v>585</v>
      </c>
      <c r="B329" s="193">
        <v>8</v>
      </c>
      <c r="C329" s="193">
        <v>1</v>
      </c>
      <c r="D329" s="194" t="s">
        <v>89</v>
      </c>
      <c r="E329" s="195" t="s">
        <v>586</v>
      </c>
      <c r="F329" s="190">
        <v>1096.2</v>
      </c>
      <c r="G329" s="186"/>
    </row>
    <row r="330" spans="1:7" hidden="1">
      <c r="A330" s="189" t="s">
        <v>590</v>
      </c>
      <c r="B330" s="193">
        <v>8</v>
      </c>
      <c r="C330" s="193">
        <v>1</v>
      </c>
      <c r="D330" s="194" t="s">
        <v>89</v>
      </c>
      <c r="E330" s="195" t="s">
        <v>591</v>
      </c>
      <c r="F330" s="190">
        <v>2</v>
      </c>
      <c r="G330" s="186"/>
    </row>
    <row r="331" spans="1:7" ht="30" hidden="1">
      <c r="A331" s="189" t="s">
        <v>90</v>
      </c>
      <c r="B331" s="193">
        <v>8</v>
      </c>
      <c r="C331" s="193">
        <v>1</v>
      </c>
      <c r="D331" s="194" t="s">
        <v>91</v>
      </c>
      <c r="E331" s="195" t="s">
        <v>572</v>
      </c>
      <c r="F331" s="190">
        <v>58.2</v>
      </c>
      <c r="G331" s="186"/>
    </row>
    <row r="332" spans="1:7" hidden="1">
      <c r="A332" s="189" t="s">
        <v>585</v>
      </c>
      <c r="B332" s="193">
        <v>8</v>
      </c>
      <c r="C332" s="193">
        <v>1</v>
      </c>
      <c r="D332" s="194" t="s">
        <v>91</v>
      </c>
      <c r="E332" s="195" t="s">
        <v>586</v>
      </c>
      <c r="F332" s="190">
        <v>58.2</v>
      </c>
      <c r="G332" s="186"/>
    </row>
    <row r="333" spans="1:7" ht="30" hidden="1">
      <c r="A333" s="189" t="s">
        <v>451</v>
      </c>
      <c r="B333" s="193">
        <v>8</v>
      </c>
      <c r="C333" s="193">
        <v>1</v>
      </c>
      <c r="D333" s="194" t="s">
        <v>92</v>
      </c>
      <c r="E333" s="195" t="s">
        <v>572</v>
      </c>
      <c r="F333" s="190">
        <v>1000</v>
      </c>
      <c r="G333" s="186"/>
    </row>
    <row r="334" spans="1:7" ht="45" hidden="1">
      <c r="A334" s="189" t="s">
        <v>578</v>
      </c>
      <c r="B334" s="193">
        <v>8</v>
      </c>
      <c r="C334" s="193">
        <v>1</v>
      </c>
      <c r="D334" s="194" t="s">
        <v>92</v>
      </c>
      <c r="E334" s="195" t="s">
        <v>579</v>
      </c>
      <c r="F334" s="190">
        <v>1000</v>
      </c>
      <c r="G334" s="186"/>
    </row>
    <row r="335" spans="1:7" ht="30" hidden="1">
      <c r="A335" s="189" t="s">
        <v>93</v>
      </c>
      <c r="B335" s="193">
        <v>8</v>
      </c>
      <c r="C335" s="193">
        <v>1</v>
      </c>
      <c r="D335" s="194" t="s">
        <v>94</v>
      </c>
      <c r="E335" s="195" t="s">
        <v>572</v>
      </c>
      <c r="F335" s="190">
        <v>58.2</v>
      </c>
      <c r="G335" s="186"/>
    </row>
    <row r="336" spans="1:7" hidden="1">
      <c r="A336" s="189" t="s">
        <v>585</v>
      </c>
      <c r="B336" s="193">
        <v>8</v>
      </c>
      <c r="C336" s="193">
        <v>1</v>
      </c>
      <c r="D336" s="194" t="s">
        <v>94</v>
      </c>
      <c r="E336" s="195" t="s">
        <v>586</v>
      </c>
      <c r="F336" s="190">
        <v>58.2</v>
      </c>
      <c r="G336" s="186"/>
    </row>
    <row r="337" spans="1:7" ht="45" hidden="1">
      <c r="A337" s="189" t="s">
        <v>592</v>
      </c>
      <c r="B337" s="193">
        <v>8</v>
      </c>
      <c r="C337" s="193">
        <v>1</v>
      </c>
      <c r="D337" s="194" t="s">
        <v>593</v>
      </c>
      <c r="E337" s="195" t="s">
        <v>572</v>
      </c>
      <c r="F337" s="190">
        <v>240</v>
      </c>
      <c r="G337" s="186"/>
    </row>
    <row r="338" spans="1:7" hidden="1">
      <c r="A338" s="189" t="s">
        <v>594</v>
      </c>
      <c r="B338" s="193">
        <v>8</v>
      </c>
      <c r="C338" s="193">
        <v>1</v>
      </c>
      <c r="D338" s="194" t="s">
        <v>33</v>
      </c>
      <c r="E338" s="195" t="s">
        <v>572</v>
      </c>
      <c r="F338" s="190">
        <v>156</v>
      </c>
      <c r="G338" s="186"/>
    </row>
    <row r="339" spans="1:7" hidden="1">
      <c r="A339" s="189" t="s">
        <v>585</v>
      </c>
      <c r="B339" s="193">
        <v>8</v>
      </c>
      <c r="C339" s="193">
        <v>1</v>
      </c>
      <c r="D339" s="194" t="s">
        <v>33</v>
      </c>
      <c r="E339" s="195" t="s">
        <v>586</v>
      </c>
      <c r="F339" s="190">
        <v>156</v>
      </c>
      <c r="G339" s="186"/>
    </row>
    <row r="340" spans="1:7" hidden="1">
      <c r="A340" s="189" t="s">
        <v>594</v>
      </c>
      <c r="B340" s="193">
        <v>8</v>
      </c>
      <c r="C340" s="193">
        <v>1</v>
      </c>
      <c r="D340" s="194" t="s">
        <v>34</v>
      </c>
      <c r="E340" s="195" t="s">
        <v>572</v>
      </c>
      <c r="F340" s="190">
        <v>84</v>
      </c>
      <c r="G340" s="186"/>
    </row>
    <row r="341" spans="1:7" hidden="1">
      <c r="A341" s="189" t="s">
        <v>585</v>
      </c>
      <c r="B341" s="193">
        <v>8</v>
      </c>
      <c r="C341" s="193">
        <v>1</v>
      </c>
      <c r="D341" s="194" t="s">
        <v>34</v>
      </c>
      <c r="E341" s="195" t="s">
        <v>586</v>
      </c>
      <c r="F341" s="190">
        <v>84</v>
      </c>
      <c r="G341" s="186"/>
    </row>
    <row r="342" spans="1:7" ht="30" hidden="1">
      <c r="A342" s="189" t="s">
        <v>36</v>
      </c>
      <c r="B342" s="193">
        <v>8</v>
      </c>
      <c r="C342" s="193">
        <v>1</v>
      </c>
      <c r="D342" s="194" t="s">
        <v>37</v>
      </c>
      <c r="E342" s="195" t="s">
        <v>572</v>
      </c>
      <c r="F342" s="190">
        <v>526</v>
      </c>
      <c r="G342" s="186"/>
    </row>
    <row r="343" spans="1:7" hidden="1">
      <c r="A343" s="189" t="s">
        <v>594</v>
      </c>
      <c r="B343" s="193">
        <v>8</v>
      </c>
      <c r="C343" s="193">
        <v>1</v>
      </c>
      <c r="D343" s="194" t="s">
        <v>95</v>
      </c>
      <c r="E343" s="195" t="s">
        <v>572</v>
      </c>
      <c r="F343" s="190">
        <v>300</v>
      </c>
      <c r="G343" s="186"/>
    </row>
    <row r="344" spans="1:7" hidden="1">
      <c r="A344" s="189" t="s">
        <v>585</v>
      </c>
      <c r="B344" s="193">
        <v>8</v>
      </c>
      <c r="C344" s="193">
        <v>1</v>
      </c>
      <c r="D344" s="194" t="s">
        <v>95</v>
      </c>
      <c r="E344" s="195" t="s">
        <v>586</v>
      </c>
      <c r="F344" s="190">
        <v>300</v>
      </c>
      <c r="G344" s="186"/>
    </row>
    <row r="345" spans="1:7" hidden="1">
      <c r="A345" s="189" t="s">
        <v>594</v>
      </c>
      <c r="B345" s="193">
        <v>8</v>
      </c>
      <c r="C345" s="193">
        <v>1</v>
      </c>
      <c r="D345" s="194" t="s">
        <v>96</v>
      </c>
      <c r="E345" s="195" t="s">
        <v>572</v>
      </c>
      <c r="F345" s="190">
        <v>226</v>
      </c>
      <c r="G345" s="186"/>
    </row>
    <row r="346" spans="1:7" hidden="1">
      <c r="A346" s="189" t="s">
        <v>585</v>
      </c>
      <c r="B346" s="193">
        <v>8</v>
      </c>
      <c r="C346" s="193">
        <v>1</v>
      </c>
      <c r="D346" s="194" t="s">
        <v>96</v>
      </c>
      <c r="E346" s="195" t="s">
        <v>586</v>
      </c>
      <c r="F346" s="190">
        <v>226</v>
      </c>
      <c r="G346" s="186"/>
    </row>
    <row r="347" spans="1:7">
      <c r="A347" s="189" t="s">
        <v>97</v>
      </c>
      <c r="B347" s="193">
        <v>8</v>
      </c>
      <c r="C347" s="193">
        <v>4</v>
      </c>
      <c r="D347" s="194" t="s">
        <v>572</v>
      </c>
      <c r="E347" s="195" t="s">
        <v>572</v>
      </c>
      <c r="F347" s="190">
        <v>659.9</v>
      </c>
      <c r="G347" s="186"/>
    </row>
    <row r="348" spans="1:7" ht="30" hidden="1">
      <c r="A348" s="189" t="s">
        <v>574</v>
      </c>
      <c r="B348" s="193">
        <v>8</v>
      </c>
      <c r="C348" s="193">
        <v>4</v>
      </c>
      <c r="D348" s="194" t="s">
        <v>575</v>
      </c>
      <c r="E348" s="195" t="s">
        <v>572</v>
      </c>
      <c r="F348" s="190">
        <v>659.9</v>
      </c>
      <c r="G348" s="186"/>
    </row>
    <row r="349" spans="1:7" hidden="1">
      <c r="A349" s="189" t="s">
        <v>576</v>
      </c>
      <c r="B349" s="193">
        <v>8</v>
      </c>
      <c r="C349" s="193">
        <v>4</v>
      </c>
      <c r="D349" s="194" t="s">
        <v>583</v>
      </c>
      <c r="E349" s="195" t="s">
        <v>572</v>
      </c>
      <c r="F349" s="190">
        <v>150</v>
      </c>
      <c r="G349" s="186"/>
    </row>
    <row r="350" spans="1:7" ht="45" hidden="1">
      <c r="A350" s="189" t="s">
        <v>578</v>
      </c>
      <c r="B350" s="193">
        <v>8</v>
      </c>
      <c r="C350" s="193">
        <v>4</v>
      </c>
      <c r="D350" s="194" t="s">
        <v>583</v>
      </c>
      <c r="E350" s="195" t="s">
        <v>579</v>
      </c>
      <c r="F350" s="190">
        <v>150</v>
      </c>
      <c r="G350" s="186"/>
    </row>
    <row r="351" spans="1:7" hidden="1">
      <c r="A351" s="189" t="s">
        <v>580</v>
      </c>
      <c r="B351" s="193">
        <v>8</v>
      </c>
      <c r="C351" s="193">
        <v>4</v>
      </c>
      <c r="D351" s="194" t="s">
        <v>584</v>
      </c>
      <c r="E351" s="195" t="s">
        <v>572</v>
      </c>
      <c r="F351" s="190">
        <v>509.9</v>
      </c>
      <c r="G351" s="186"/>
    </row>
    <row r="352" spans="1:7" ht="45" hidden="1">
      <c r="A352" s="189" t="s">
        <v>578</v>
      </c>
      <c r="B352" s="193">
        <v>8</v>
      </c>
      <c r="C352" s="193">
        <v>4</v>
      </c>
      <c r="D352" s="194" t="s">
        <v>584</v>
      </c>
      <c r="E352" s="195" t="s">
        <v>579</v>
      </c>
      <c r="F352" s="190">
        <v>500</v>
      </c>
      <c r="G352" s="186"/>
    </row>
    <row r="353" spans="1:7" hidden="1">
      <c r="A353" s="189" t="s">
        <v>585</v>
      </c>
      <c r="B353" s="193">
        <v>8</v>
      </c>
      <c r="C353" s="193">
        <v>4</v>
      </c>
      <c r="D353" s="194" t="s">
        <v>584</v>
      </c>
      <c r="E353" s="195" t="s">
        <v>586</v>
      </c>
      <c r="F353" s="190">
        <v>9.9</v>
      </c>
      <c r="G353" s="186"/>
    </row>
    <row r="354" spans="1:7" s="200" customFormat="1">
      <c r="A354" s="198" t="s">
        <v>98</v>
      </c>
      <c r="B354" s="199">
        <v>10</v>
      </c>
      <c r="C354" s="199">
        <v>0</v>
      </c>
      <c r="D354" s="194" t="s">
        <v>572</v>
      </c>
      <c r="E354" s="195" t="s">
        <v>572</v>
      </c>
      <c r="F354" s="197">
        <v>19263</v>
      </c>
      <c r="G354" s="185"/>
    </row>
    <row r="355" spans="1:7">
      <c r="A355" s="189" t="s">
        <v>99</v>
      </c>
      <c r="B355" s="193">
        <v>10</v>
      </c>
      <c r="C355" s="193">
        <v>1</v>
      </c>
      <c r="D355" s="194" t="s">
        <v>572</v>
      </c>
      <c r="E355" s="195" t="s">
        <v>572</v>
      </c>
      <c r="F355" s="190">
        <v>4367</v>
      </c>
      <c r="G355" s="186"/>
    </row>
    <row r="356" spans="1:7" hidden="1">
      <c r="A356" s="189" t="s">
        <v>100</v>
      </c>
      <c r="B356" s="193">
        <v>10</v>
      </c>
      <c r="C356" s="193">
        <v>1</v>
      </c>
      <c r="D356" s="194" t="s">
        <v>101</v>
      </c>
      <c r="E356" s="195" t="s">
        <v>572</v>
      </c>
      <c r="F356" s="190">
        <v>4367</v>
      </c>
      <c r="G356" s="186"/>
    </row>
    <row r="357" spans="1:7" ht="75" hidden="1">
      <c r="A357" s="189" t="s">
        <v>102</v>
      </c>
      <c r="B357" s="193">
        <v>10</v>
      </c>
      <c r="C357" s="193">
        <v>1</v>
      </c>
      <c r="D357" s="194" t="s">
        <v>103</v>
      </c>
      <c r="E357" s="195" t="s">
        <v>572</v>
      </c>
      <c r="F357" s="190">
        <v>4367</v>
      </c>
      <c r="G357" s="186"/>
    </row>
    <row r="358" spans="1:7" hidden="1">
      <c r="A358" s="189" t="s">
        <v>634</v>
      </c>
      <c r="B358" s="193">
        <v>10</v>
      </c>
      <c r="C358" s="193">
        <v>1</v>
      </c>
      <c r="D358" s="194" t="s">
        <v>103</v>
      </c>
      <c r="E358" s="195" t="s">
        <v>635</v>
      </c>
      <c r="F358" s="190">
        <v>4367</v>
      </c>
      <c r="G358" s="186"/>
    </row>
    <row r="359" spans="1:7">
      <c r="A359" s="189" t="s">
        <v>104</v>
      </c>
      <c r="B359" s="193">
        <v>10</v>
      </c>
      <c r="C359" s="193">
        <v>3</v>
      </c>
      <c r="D359" s="194" t="s">
        <v>572</v>
      </c>
      <c r="E359" s="195" t="s">
        <v>572</v>
      </c>
      <c r="F359" s="190">
        <v>7869.9</v>
      </c>
      <c r="G359" s="186"/>
    </row>
    <row r="360" spans="1:7" ht="30" hidden="1">
      <c r="A360" s="189" t="s">
        <v>574</v>
      </c>
      <c r="B360" s="193">
        <v>10</v>
      </c>
      <c r="C360" s="193">
        <v>3</v>
      </c>
      <c r="D360" s="194" t="s">
        <v>575</v>
      </c>
      <c r="E360" s="195" t="s">
        <v>572</v>
      </c>
      <c r="F360" s="190">
        <v>7629.9</v>
      </c>
      <c r="G360" s="186"/>
    </row>
    <row r="361" spans="1:7" ht="45" hidden="1">
      <c r="A361" s="189" t="s">
        <v>105</v>
      </c>
      <c r="B361" s="193">
        <v>10</v>
      </c>
      <c r="C361" s="193">
        <v>3</v>
      </c>
      <c r="D361" s="194" t="s">
        <v>106</v>
      </c>
      <c r="E361" s="195" t="s">
        <v>572</v>
      </c>
      <c r="F361" s="190">
        <v>872.9</v>
      </c>
      <c r="G361" s="186"/>
    </row>
    <row r="362" spans="1:7" ht="45" hidden="1">
      <c r="A362" s="189" t="s">
        <v>578</v>
      </c>
      <c r="B362" s="193">
        <v>10</v>
      </c>
      <c r="C362" s="193">
        <v>3</v>
      </c>
      <c r="D362" s="194" t="s">
        <v>106</v>
      </c>
      <c r="E362" s="195" t="s">
        <v>579</v>
      </c>
      <c r="F362" s="190">
        <v>831.3</v>
      </c>
      <c r="G362" s="186"/>
    </row>
    <row r="363" spans="1:7" hidden="1">
      <c r="A363" s="189" t="s">
        <v>585</v>
      </c>
      <c r="B363" s="193">
        <v>10</v>
      </c>
      <c r="C363" s="193">
        <v>3</v>
      </c>
      <c r="D363" s="194" t="s">
        <v>106</v>
      </c>
      <c r="E363" s="195" t="s">
        <v>586</v>
      </c>
      <c r="F363" s="190">
        <v>41.6</v>
      </c>
      <c r="G363" s="186"/>
    </row>
    <row r="364" spans="1:7" ht="30" hidden="1">
      <c r="A364" s="189" t="s">
        <v>107</v>
      </c>
      <c r="B364" s="193">
        <v>10</v>
      </c>
      <c r="C364" s="193">
        <v>3</v>
      </c>
      <c r="D364" s="194" t="s">
        <v>108</v>
      </c>
      <c r="E364" s="195" t="s">
        <v>572</v>
      </c>
      <c r="F364" s="190">
        <v>6757</v>
      </c>
      <c r="G364" s="186"/>
    </row>
    <row r="365" spans="1:7" hidden="1">
      <c r="A365" s="189" t="s">
        <v>585</v>
      </c>
      <c r="B365" s="193">
        <v>10</v>
      </c>
      <c r="C365" s="193">
        <v>3</v>
      </c>
      <c r="D365" s="194" t="s">
        <v>108</v>
      </c>
      <c r="E365" s="195" t="s">
        <v>586</v>
      </c>
      <c r="F365" s="190">
        <v>117</v>
      </c>
      <c r="G365" s="186"/>
    </row>
    <row r="366" spans="1:7" hidden="1">
      <c r="A366" s="189" t="s">
        <v>634</v>
      </c>
      <c r="B366" s="193">
        <v>10</v>
      </c>
      <c r="C366" s="193">
        <v>3</v>
      </c>
      <c r="D366" s="194" t="s">
        <v>108</v>
      </c>
      <c r="E366" s="195" t="s">
        <v>635</v>
      </c>
      <c r="F366" s="190">
        <v>6640</v>
      </c>
      <c r="G366" s="186"/>
    </row>
    <row r="367" spans="1:7" hidden="1">
      <c r="A367" s="189" t="s">
        <v>535</v>
      </c>
      <c r="B367" s="193">
        <v>10</v>
      </c>
      <c r="C367" s="193">
        <v>3</v>
      </c>
      <c r="D367" s="194" t="s">
        <v>109</v>
      </c>
      <c r="E367" s="195" t="s">
        <v>572</v>
      </c>
      <c r="F367" s="190">
        <v>240</v>
      </c>
      <c r="G367" s="186"/>
    </row>
    <row r="368" spans="1:7" ht="30" hidden="1">
      <c r="A368" s="189" t="s">
        <v>110</v>
      </c>
      <c r="B368" s="193">
        <v>10</v>
      </c>
      <c r="C368" s="193">
        <v>3</v>
      </c>
      <c r="D368" s="194" t="s">
        <v>111</v>
      </c>
      <c r="E368" s="195" t="s">
        <v>572</v>
      </c>
      <c r="F368" s="190">
        <v>30</v>
      </c>
      <c r="G368" s="186"/>
    </row>
    <row r="369" spans="1:7" hidden="1">
      <c r="A369" s="189" t="s">
        <v>634</v>
      </c>
      <c r="B369" s="193">
        <v>10</v>
      </c>
      <c r="C369" s="193">
        <v>3</v>
      </c>
      <c r="D369" s="194" t="s">
        <v>111</v>
      </c>
      <c r="E369" s="195" t="s">
        <v>635</v>
      </c>
      <c r="F369" s="190">
        <v>30</v>
      </c>
      <c r="G369" s="186"/>
    </row>
    <row r="370" spans="1:7" ht="45" hidden="1">
      <c r="A370" s="189" t="s">
        <v>112</v>
      </c>
      <c r="B370" s="193">
        <v>10</v>
      </c>
      <c r="C370" s="193">
        <v>3</v>
      </c>
      <c r="D370" s="194" t="s">
        <v>113</v>
      </c>
      <c r="E370" s="195" t="s">
        <v>572</v>
      </c>
      <c r="F370" s="190">
        <v>210</v>
      </c>
      <c r="G370" s="186"/>
    </row>
    <row r="371" spans="1:7" hidden="1">
      <c r="A371" s="189" t="s">
        <v>634</v>
      </c>
      <c r="B371" s="193">
        <v>10</v>
      </c>
      <c r="C371" s="193">
        <v>3</v>
      </c>
      <c r="D371" s="194" t="s">
        <v>113</v>
      </c>
      <c r="E371" s="195" t="s">
        <v>635</v>
      </c>
      <c r="F371" s="190">
        <v>210</v>
      </c>
      <c r="G371" s="186"/>
    </row>
    <row r="372" spans="1:7">
      <c r="A372" s="189" t="s">
        <v>114</v>
      </c>
      <c r="B372" s="193">
        <v>10</v>
      </c>
      <c r="C372" s="193">
        <v>4</v>
      </c>
      <c r="D372" s="194" t="s">
        <v>572</v>
      </c>
      <c r="E372" s="195" t="s">
        <v>572</v>
      </c>
      <c r="F372" s="190">
        <v>5706.9</v>
      </c>
      <c r="G372" s="186"/>
    </row>
    <row r="373" spans="1:7" ht="30" hidden="1">
      <c r="A373" s="189" t="s">
        <v>574</v>
      </c>
      <c r="B373" s="193">
        <v>10</v>
      </c>
      <c r="C373" s="193">
        <v>4</v>
      </c>
      <c r="D373" s="194" t="s">
        <v>575</v>
      </c>
      <c r="E373" s="195" t="s">
        <v>572</v>
      </c>
      <c r="F373" s="190">
        <v>5706.9</v>
      </c>
      <c r="G373" s="186"/>
    </row>
    <row r="374" spans="1:7" ht="30" hidden="1">
      <c r="A374" s="189" t="s">
        <v>115</v>
      </c>
      <c r="B374" s="193">
        <v>10</v>
      </c>
      <c r="C374" s="193">
        <v>4</v>
      </c>
      <c r="D374" s="194" t="s">
        <v>116</v>
      </c>
      <c r="E374" s="195" t="s">
        <v>572</v>
      </c>
      <c r="F374" s="190">
        <v>5706.9</v>
      </c>
      <c r="G374" s="186"/>
    </row>
    <row r="375" spans="1:7" hidden="1">
      <c r="A375" s="189" t="s">
        <v>634</v>
      </c>
      <c r="B375" s="193">
        <v>10</v>
      </c>
      <c r="C375" s="193">
        <v>4</v>
      </c>
      <c r="D375" s="194" t="s">
        <v>116</v>
      </c>
      <c r="E375" s="195" t="s">
        <v>635</v>
      </c>
      <c r="F375" s="190">
        <v>5706.9</v>
      </c>
      <c r="G375" s="186"/>
    </row>
    <row r="376" spans="1:7">
      <c r="A376" s="189" t="s">
        <v>117</v>
      </c>
      <c r="B376" s="193">
        <v>10</v>
      </c>
      <c r="C376" s="193">
        <v>6</v>
      </c>
      <c r="D376" s="194" t="s">
        <v>572</v>
      </c>
      <c r="E376" s="195" t="s">
        <v>572</v>
      </c>
      <c r="F376" s="190">
        <v>1319.2</v>
      </c>
      <c r="G376" s="186"/>
    </row>
    <row r="377" spans="1:7" ht="30" hidden="1">
      <c r="A377" s="189" t="s">
        <v>574</v>
      </c>
      <c r="B377" s="193">
        <v>10</v>
      </c>
      <c r="C377" s="193">
        <v>6</v>
      </c>
      <c r="D377" s="194" t="s">
        <v>575</v>
      </c>
      <c r="E377" s="195" t="s">
        <v>572</v>
      </c>
      <c r="F377" s="190">
        <v>1219.2</v>
      </c>
      <c r="G377" s="186"/>
    </row>
    <row r="378" spans="1:7" ht="45" hidden="1">
      <c r="A378" s="189" t="s">
        <v>118</v>
      </c>
      <c r="B378" s="193">
        <v>10</v>
      </c>
      <c r="C378" s="193">
        <v>6</v>
      </c>
      <c r="D378" s="194" t="s">
        <v>119</v>
      </c>
      <c r="E378" s="195" t="s">
        <v>572</v>
      </c>
      <c r="F378" s="190">
        <v>1219.2</v>
      </c>
      <c r="G378" s="186"/>
    </row>
    <row r="379" spans="1:7" ht="45" hidden="1">
      <c r="A379" s="189" t="s">
        <v>578</v>
      </c>
      <c r="B379" s="193">
        <v>10</v>
      </c>
      <c r="C379" s="193">
        <v>6</v>
      </c>
      <c r="D379" s="194" t="s">
        <v>119</v>
      </c>
      <c r="E379" s="195" t="s">
        <v>579</v>
      </c>
      <c r="F379" s="190">
        <v>1121.5999999999999</v>
      </c>
      <c r="G379" s="186"/>
    </row>
    <row r="380" spans="1:7" hidden="1">
      <c r="A380" s="189" t="s">
        <v>585</v>
      </c>
      <c r="B380" s="193">
        <v>10</v>
      </c>
      <c r="C380" s="193">
        <v>6</v>
      </c>
      <c r="D380" s="194" t="s">
        <v>119</v>
      </c>
      <c r="E380" s="195" t="s">
        <v>586</v>
      </c>
      <c r="F380" s="190">
        <v>97.6</v>
      </c>
      <c r="G380" s="186"/>
    </row>
    <row r="381" spans="1:7" ht="45" hidden="1">
      <c r="A381" s="189" t="s">
        <v>120</v>
      </c>
      <c r="B381" s="193">
        <v>10</v>
      </c>
      <c r="C381" s="193">
        <v>6</v>
      </c>
      <c r="D381" s="194" t="s">
        <v>121</v>
      </c>
      <c r="E381" s="195" t="s">
        <v>572</v>
      </c>
      <c r="F381" s="190">
        <v>100</v>
      </c>
      <c r="G381" s="186"/>
    </row>
    <row r="382" spans="1:7" hidden="1">
      <c r="A382" s="189" t="s">
        <v>594</v>
      </c>
      <c r="B382" s="193">
        <v>10</v>
      </c>
      <c r="C382" s="193">
        <v>6</v>
      </c>
      <c r="D382" s="194" t="s">
        <v>122</v>
      </c>
      <c r="E382" s="195" t="s">
        <v>572</v>
      </c>
      <c r="F382" s="190">
        <v>100</v>
      </c>
      <c r="G382" s="186"/>
    </row>
    <row r="383" spans="1:7" hidden="1">
      <c r="A383" s="189" t="s">
        <v>585</v>
      </c>
      <c r="B383" s="193">
        <v>10</v>
      </c>
      <c r="C383" s="193">
        <v>6</v>
      </c>
      <c r="D383" s="194" t="s">
        <v>122</v>
      </c>
      <c r="E383" s="195" t="s">
        <v>586</v>
      </c>
      <c r="F383" s="190">
        <v>100</v>
      </c>
      <c r="G383" s="186"/>
    </row>
    <row r="384" spans="1:7" s="200" customFormat="1">
      <c r="A384" s="198" t="s">
        <v>123</v>
      </c>
      <c r="B384" s="199">
        <v>11</v>
      </c>
      <c r="C384" s="199">
        <v>0</v>
      </c>
      <c r="D384" s="194" t="s">
        <v>572</v>
      </c>
      <c r="E384" s="195" t="s">
        <v>572</v>
      </c>
      <c r="F384" s="197">
        <v>426.9</v>
      </c>
      <c r="G384" s="185"/>
    </row>
    <row r="385" spans="1:7">
      <c r="A385" s="189" t="s">
        <v>124</v>
      </c>
      <c r="B385" s="193">
        <v>11</v>
      </c>
      <c r="C385" s="193">
        <v>1</v>
      </c>
      <c r="D385" s="194" t="s">
        <v>572</v>
      </c>
      <c r="E385" s="195" t="s">
        <v>572</v>
      </c>
      <c r="F385" s="190">
        <v>426.9</v>
      </c>
      <c r="G385" s="186"/>
    </row>
    <row r="386" spans="1:7" ht="30" hidden="1">
      <c r="A386" s="189" t="s">
        <v>125</v>
      </c>
      <c r="B386" s="193">
        <v>11</v>
      </c>
      <c r="C386" s="193">
        <v>1</v>
      </c>
      <c r="D386" s="194" t="s">
        <v>126</v>
      </c>
      <c r="E386" s="195" t="s">
        <v>572</v>
      </c>
      <c r="F386" s="190">
        <v>120</v>
      </c>
      <c r="G386" s="186"/>
    </row>
    <row r="387" spans="1:7" hidden="1">
      <c r="A387" s="189" t="s">
        <v>594</v>
      </c>
      <c r="B387" s="193">
        <v>11</v>
      </c>
      <c r="C387" s="193">
        <v>1</v>
      </c>
      <c r="D387" s="194" t="s">
        <v>127</v>
      </c>
      <c r="E387" s="195" t="s">
        <v>572</v>
      </c>
      <c r="F387" s="190">
        <v>120</v>
      </c>
      <c r="G387" s="186"/>
    </row>
    <row r="388" spans="1:7" hidden="1">
      <c r="A388" s="189" t="s">
        <v>585</v>
      </c>
      <c r="B388" s="193">
        <v>11</v>
      </c>
      <c r="C388" s="193">
        <v>1</v>
      </c>
      <c r="D388" s="194" t="s">
        <v>127</v>
      </c>
      <c r="E388" s="195" t="s">
        <v>586</v>
      </c>
      <c r="F388" s="190">
        <v>120</v>
      </c>
      <c r="G388" s="186"/>
    </row>
    <row r="389" spans="1:7" ht="30" hidden="1">
      <c r="A389" s="189" t="s">
        <v>667</v>
      </c>
      <c r="B389" s="193">
        <v>11</v>
      </c>
      <c r="C389" s="193">
        <v>1</v>
      </c>
      <c r="D389" s="194" t="s">
        <v>668</v>
      </c>
      <c r="E389" s="195" t="s">
        <v>572</v>
      </c>
      <c r="F389" s="190">
        <v>306.89999999999998</v>
      </c>
      <c r="G389" s="186"/>
    </row>
    <row r="390" spans="1:7" hidden="1">
      <c r="A390" s="189" t="s">
        <v>128</v>
      </c>
      <c r="B390" s="193">
        <v>11</v>
      </c>
      <c r="C390" s="193">
        <v>1</v>
      </c>
      <c r="D390" s="194" t="s">
        <v>129</v>
      </c>
      <c r="E390" s="195" t="s">
        <v>572</v>
      </c>
      <c r="F390" s="190">
        <v>233.2</v>
      </c>
      <c r="G390" s="186"/>
    </row>
    <row r="391" spans="1:7" hidden="1">
      <c r="A391" s="189" t="s">
        <v>585</v>
      </c>
      <c r="B391" s="193">
        <v>11</v>
      </c>
      <c r="C391" s="193">
        <v>1</v>
      </c>
      <c r="D391" s="194" t="s">
        <v>129</v>
      </c>
      <c r="E391" s="195" t="s">
        <v>586</v>
      </c>
      <c r="F391" s="190">
        <v>233.2</v>
      </c>
      <c r="G391" s="186"/>
    </row>
    <row r="392" spans="1:7" ht="45" hidden="1">
      <c r="A392" s="189" t="s">
        <v>130</v>
      </c>
      <c r="B392" s="193">
        <v>11</v>
      </c>
      <c r="C392" s="193">
        <v>1</v>
      </c>
      <c r="D392" s="194" t="s">
        <v>131</v>
      </c>
      <c r="E392" s="195" t="s">
        <v>572</v>
      </c>
      <c r="F392" s="190">
        <v>73.7</v>
      </c>
      <c r="G392" s="186"/>
    </row>
    <row r="393" spans="1:7" hidden="1">
      <c r="A393" s="189" t="s">
        <v>671</v>
      </c>
      <c r="B393" s="193">
        <v>11</v>
      </c>
      <c r="C393" s="193">
        <v>1</v>
      </c>
      <c r="D393" s="194" t="s">
        <v>131</v>
      </c>
      <c r="E393" s="195" t="s">
        <v>672</v>
      </c>
      <c r="F393" s="190">
        <v>73.7</v>
      </c>
      <c r="G393" s="186"/>
    </row>
    <row r="394" spans="1:7" s="200" customFormat="1">
      <c r="A394" s="198" t="s">
        <v>132</v>
      </c>
      <c r="B394" s="199">
        <v>12</v>
      </c>
      <c r="C394" s="199">
        <v>0</v>
      </c>
      <c r="D394" s="194" t="s">
        <v>572</v>
      </c>
      <c r="E394" s="195" t="s">
        <v>572</v>
      </c>
      <c r="F394" s="197">
        <v>2655</v>
      </c>
      <c r="G394" s="185"/>
    </row>
    <row r="395" spans="1:7">
      <c r="A395" s="189" t="s">
        <v>133</v>
      </c>
      <c r="B395" s="193">
        <v>12</v>
      </c>
      <c r="C395" s="193">
        <v>2</v>
      </c>
      <c r="D395" s="194" t="s">
        <v>572</v>
      </c>
      <c r="E395" s="195" t="s">
        <v>572</v>
      </c>
      <c r="F395" s="190">
        <v>2655</v>
      </c>
      <c r="G395" s="186"/>
    </row>
    <row r="396" spans="1:7" hidden="1">
      <c r="A396" s="189" t="s">
        <v>134</v>
      </c>
      <c r="B396" s="193">
        <v>12</v>
      </c>
      <c r="C396" s="193">
        <v>2</v>
      </c>
      <c r="D396" s="194" t="s">
        <v>135</v>
      </c>
      <c r="E396" s="195" t="s">
        <v>572</v>
      </c>
      <c r="F396" s="190">
        <v>2655</v>
      </c>
      <c r="G396" s="186"/>
    </row>
    <row r="397" spans="1:7" hidden="1">
      <c r="A397" s="189" t="s">
        <v>136</v>
      </c>
      <c r="B397" s="193">
        <v>12</v>
      </c>
      <c r="C397" s="193">
        <v>2</v>
      </c>
      <c r="D397" s="194" t="s">
        <v>137</v>
      </c>
      <c r="E397" s="195" t="s">
        <v>572</v>
      </c>
      <c r="F397" s="190">
        <v>2655</v>
      </c>
      <c r="G397" s="186"/>
    </row>
    <row r="398" spans="1:7" hidden="1">
      <c r="A398" s="189" t="s">
        <v>590</v>
      </c>
      <c r="B398" s="193">
        <v>12</v>
      </c>
      <c r="C398" s="193">
        <v>2</v>
      </c>
      <c r="D398" s="194" t="s">
        <v>137</v>
      </c>
      <c r="E398" s="195" t="s">
        <v>591</v>
      </c>
      <c r="F398" s="190">
        <v>2655</v>
      </c>
      <c r="G398" s="186"/>
    </row>
    <row r="399" spans="1:7" s="200" customFormat="1" ht="29.25">
      <c r="A399" s="198" t="s">
        <v>138</v>
      </c>
      <c r="B399" s="199">
        <v>13</v>
      </c>
      <c r="C399" s="199">
        <v>0</v>
      </c>
      <c r="D399" s="194" t="s">
        <v>572</v>
      </c>
      <c r="E399" s="195" t="s">
        <v>572</v>
      </c>
      <c r="F399" s="197">
        <v>1750.4</v>
      </c>
      <c r="G399" s="185"/>
    </row>
    <row r="400" spans="1:7">
      <c r="A400" s="189" t="s">
        <v>139</v>
      </c>
      <c r="B400" s="193">
        <v>13</v>
      </c>
      <c r="C400" s="193">
        <v>1</v>
      </c>
      <c r="D400" s="194" t="s">
        <v>572</v>
      </c>
      <c r="E400" s="195" t="s">
        <v>572</v>
      </c>
      <c r="F400" s="190">
        <v>1750.4</v>
      </c>
      <c r="G400" s="186"/>
    </row>
    <row r="401" spans="1:7" hidden="1">
      <c r="A401" s="189" t="s">
        <v>140</v>
      </c>
      <c r="B401" s="193">
        <v>13</v>
      </c>
      <c r="C401" s="193">
        <v>1</v>
      </c>
      <c r="D401" s="194" t="s">
        <v>141</v>
      </c>
      <c r="E401" s="195" t="s">
        <v>572</v>
      </c>
      <c r="F401" s="190">
        <v>1750.4</v>
      </c>
      <c r="G401" s="186"/>
    </row>
    <row r="402" spans="1:7" hidden="1">
      <c r="A402" s="189" t="s">
        <v>142</v>
      </c>
      <c r="B402" s="193">
        <v>13</v>
      </c>
      <c r="C402" s="193">
        <v>1</v>
      </c>
      <c r="D402" s="194" t="s">
        <v>143</v>
      </c>
      <c r="E402" s="195" t="s">
        <v>572</v>
      </c>
      <c r="F402" s="190">
        <v>1750.4</v>
      </c>
      <c r="G402" s="186"/>
    </row>
    <row r="403" spans="1:7" hidden="1">
      <c r="A403" s="189" t="s">
        <v>144</v>
      </c>
      <c r="B403" s="193">
        <v>13</v>
      </c>
      <c r="C403" s="193">
        <v>1</v>
      </c>
      <c r="D403" s="194" t="s">
        <v>143</v>
      </c>
      <c r="E403" s="195" t="s">
        <v>145</v>
      </c>
      <c r="F403" s="190">
        <v>1750.4</v>
      </c>
      <c r="G403" s="186"/>
    </row>
    <row r="404" spans="1:7" s="200" customFormat="1" ht="29.25">
      <c r="A404" s="198" t="s">
        <v>146</v>
      </c>
      <c r="B404" s="199">
        <v>14</v>
      </c>
      <c r="C404" s="199">
        <v>0</v>
      </c>
      <c r="D404" s="194" t="s">
        <v>572</v>
      </c>
      <c r="E404" s="195" t="s">
        <v>572</v>
      </c>
      <c r="F404" s="197">
        <v>8597</v>
      </c>
      <c r="G404" s="185"/>
    </row>
    <row r="405" spans="1:7" ht="30">
      <c r="A405" s="189" t="s">
        <v>147</v>
      </c>
      <c r="B405" s="193">
        <v>14</v>
      </c>
      <c r="C405" s="193">
        <v>1</v>
      </c>
      <c r="D405" s="194" t="s">
        <v>572</v>
      </c>
      <c r="E405" s="195" t="s">
        <v>572</v>
      </c>
      <c r="F405" s="190">
        <v>8597</v>
      </c>
      <c r="G405" s="186"/>
    </row>
    <row r="406" spans="1:7" hidden="1">
      <c r="A406" s="189" t="s">
        <v>148</v>
      </c>
      <c r="B406" s="193">
        <v>14</v>
      </c>
      <c r="C406" s="193">
        <v>1</v>
      </c>
      <c r="D406" s="194" t="s">
        <v>149</v>
      </c>
      <c r="E406" s="195" t="s">
        <v>572</v>
      </c>
      <c r="F406" s="190">
        <v>8597</v>
      </c>
      <c r="G406" s="186"/>
    </row>
    <row r="407" spans="1:7" ht="30" hidden="1">
      <c r="A407" s="189" t="s">
        <v>150</v>
      </c>
      <c r="B407" s="193">
        <v>14</v>
      </c>
      <c r="C407" s="193">
        <v>1</v>
      </c>
      <c r="D407" s="194" t="s">
        <v>151</v>
      </c>
      <c r="E407" s="195" t="s">
        <v>572</v>
      </c>
      <c r="F407" s="190">
        <v>8597</v>
      </c>
      <c r="G407" s="186"/>
    </row>
    <row r="408" spans="1:7" hidden="1">
      <c r="A408" s="189" t="s">
        <v>152</v>
      </c>
      <c r="B408" s="193">
        <v>14</v>
      </c>
      <c r="C408" s="193">
        <v>1</v>
      </c>
      <c r="D408" s="194" t="s">
        <v>151</v>
      </c>
      <c r="E408" s="195" t="s">
        <v>153</v>
      </c>
      <c r="F408" s="190">
        <v>8597</v>
      </c>
      <c r="G408" s="186"/>
    </row>
    <row r="409" spans="1:7">
      <c r="A409" s="283" t="s">
        <v>548</v>
      </c>
      <c r="B409" s="283"/>
      <c r="C409" s="283"/>
      <c r="D409" s="283"/>
      <c r="E409" s="283"/>
      <c r="F409" s="197">
        <v>608110</v>
      </c>
      <c r="G409" s="187"/>
    </row>
    <row r="410" spans="1:7">
      <c r="A410" s="188"/>
      <c r="B410" s="196"/>
      <c r="C410" s="196"/>
      <c r="D410" s="196"/>
      <c r="E410" s="191"/>
      <c r="F410" s="180"/>
      <c r="G410" s="180"/>
    </row>
    <row r="411" spans="1:7">
      <c r="A411" s="178" t="s">
        <v>245</v>
      </c>
      <c r="B411" s="191"/>
      <c r="C411" s="286" t="s">
        <v>497</v>
      </c>
      <c r="D411" s="287"/>
      <c r="E411" s="287"/>
      <c r="F411" s="286"/>
      <c r="G411" s="180"/>
    </row>
    <row r="412" spans="1:7" ht="14.45" customHeight="1">
      <c r="C412" s="282"/>
      <c r="D412" s="285"/>
      <c r="E412" s="285"/>
      <c r="F412" s="282"/>
    </row>
  </sheetData>
  <autoFilter ref="A16:AA409">
    <filterColumn colId="3">
      <filters blank="1"/>
    </filterColumn>
  </autoFilter>
  <mergeCells count="7">
    <mergeCell ref="C412:F412"/>
    <mergeCell ref="C411:F411"/>
    <mergeCell ref="A11:F11"/>
    <mergeCell ref="A14:A15"/>
    <mergeCell ref="B14:E14"/>
    <mergeCell ref="F14:F15"/>
    <mergeCell ref="A409:E409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9" orientation="portrait" verticalDpi="0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9"/>
  <sheetViews>
    <sheetView zoomScaleNormal="100" workbookViewId="0">
      <selection activeCell="I10" sqref="I10"/>
    </sheetView>
  </sheetViews>
  <sheetFormatPr defaultColWidth="8.85546875" defaultRowHeight="15"/>
  <cols>
    <col min="1" max="1" width="58.5703125" style="178" customWidth="1"/>
    <col min="2" max="2" width="5.7109375" style="192" customWidth="1"/>
    <col min="3" max="3" width="7.7109375" style="192" customWidth="1"/>
    <col min="4" max="4" width="11.140625" style="192" customWidth="1"/>
    <col min="5" max="5" width="11.5703125" style="192" customWidth="1"/>
    <col min="6" max="6" width="8.7109375" style="192" customWidth="1"/>
    <col min="7" max="7" width="9.28515625" style="178" customWidth="1"/>
    <col min="8" max="16384" width="8.85546875" style="178"/>
  </cols>
  <sheetData>
    <row r="1" spans="1:7" s="153" customFormat="1" ht="12.75" customHeight="1">
      <c r="A1" s="203"/>
      <c r="B1" s="203"/>
      <c r="C1" s="203"/>
      <c r="D1" s="203"/>
      <c r="E1" s="203"/>
      <c r="F1" s="203"/>
      <c r="G1" s="203"/>
    </row>
    <row r="2" spans="1:7" s="153" customFormat="1" ht="16.5" customHeight="1">
      <c r="A2" s="203"/>
      <c r="B2" s="203"/>
      <c r="C2" s="203"/>
      <c r="D2" s="203"/>
      <c r="E2" s="203"/>
      <c r="F2" s="203"/>
      <c r="G2" s="203"/>
    </row>
    <row r="3" spans="1:7" s="153" customFormat="1" ht="12.75" customHeight="1">
      <c r="A3" s="203"/>
      <c r="B3" s="203"/>
      <c r="C3" s="203"/>
      <c r="D3" s="203"/>
      <c r="E3" s="203"/>
      <c r="F3" s="203"/>
      <c r="G3" s="203"/>
    </row>
    <row r="4" spans="1:7" s="153" customFormat="1" ht="16.5" customHeight="1">
      <c r="A4" s="203"/>
      <c r="B4" s="203"/>
      <c r="C4" s="203"/>
      <c r="D4" s="203"/>
      <c r="E4" s="203"/>
      <c r="F4" s="203"/>
      <c r="G4" s="203"/>
    </row>
    <row r="5" spans="1:7" s="153" customFormat="1" ht="12.75" customHeight="1">
      <c r="A5" s="203"/>
      <c r="B5" s="203"/>
      <c r="C5" s="203"/>
      <c r="D5" s="203"/>
      <c r="E5" s="203"/>
      <c r="F5" s="203"/>
      <c r="G5" s="203"/>
    </row>
    <row r="6" spans="1:7" s="153" customFormat="1" ht="16.5" customHeight="1">
      <c r="A6" s="203"/>
      <c r="B6" s="203"/>
      <c r="C6" s="203"/>
      <c r="D6" s="203"/>
      <c r="E6" s="203"/>
      <c r="F6" s="203"/>
      <c r="G6" s="203"/>
    </row>
    <row r="7" spans="1:7" s="153" customFormat="1" ht="12.75" customHeight="1">
      <c r="A7" s="203"/>
      <c r="B7" s="203"/>
      <c r="C7" s="203"/>
      <c r="D7" s="203"/>
      <c r="E7" s="203"/>
      <c r="F7" s="203"/>
      <c r="G7" s="203"/>
    </row>
    <row r="8" spans="1:7" s="153" customFormat="1" ht="16.5" customHeight="1">
      <c r="A8" s="203"/>
      <c r="B8" s="203"/>
      <c r="C8" s="203"/>
      <c r="D8" s="203"/>
      <c r="E8" s="203"/>
      <c r="F8" s="203"/>
      <c r="G8" s="203"/>
    </row>
    <row r="9" spans="1:7" s="153" customFormat="1" ht="12.75" customHeight="1">
      <c r="A9" s="203"/>
      <c r="B9" s="203"/>
      <c r="C9" s="203"/>
      <c r="D9" s="203"/>
      <c r="E9" s="203"/>
      <c r="F9" s="203"/>
      <c r="G9" s="203"/>
    </row>
    <row r="10" spans="1:7" s="153" customFormat="1" ht="16.5" customHeight="1">
      <c r="A10" s="203"/>
      <c r="B10" s="203"/>
      <c r="C10" s="203"/>
      <c r="D10" s="203"/>
      <c r="E10" s="203"/>
      <c r="F10" s="203"/>
      <c r="G10" s="203"/>
    </row>
    <row r="11" spans="1:7" s="153" customFormat="1" ht="16.5" customHeight="1">
      <c r="A11" s="203"/>
      <c r="B11" s="203"/>
      <c r="C11" s="203"/>
      <c r="D11" s="203"/>
      <c r="E11" s="203"/>
      <c r="F11" s="203"/>
      <c r="G11" s="203"/>
    </row>
    <row r="12" spans="1:7" s="153" customFormat="1" ht="12.75" customHeight="1">
      <c r="A12" s="203"/>
      <c r="B12" s="203"/>
      <c r="C12" s="203"/>
      <c r="D12" s="203"/>
      <c r="E12" s="203"/>
      <c r="F12" s="203"/>
      <c r="G12" s="203"/>
    </row>
    <row r="13" spans="1:7" s="153" customFormat="1" ht="16.5" customHeight="1">
      <c r="A13" s="203"/>
      <c r="B13" s="203"/>
      <c r="C13" s="203"/>
      <c r="D13" s="203"/>
      <c r="E13" s="203"/>
      <c r="F13" s="203"/>
      <c r="G13" s="203"/>
    </row>
    <row r="14" spans="1:7" s="153" customFormat="1" ht="37.15" customHeight="1">
      <c r="A14" s="281" t="s">
        <v>168</v>
      </c>
      <c r="B14" s="281"/>
      <c r="C14" s="281"/>
      <c r="D14" s="281"/>
      <c r="E14" s="281"/>
      <c r="F14" s="281"/>
      <c r="G14" s="281"/>
    </row>
    <row r="15" spans="1:7" s="153" customFormat="1" ht="18.75">
      <c r="A15" s="204"/>
      <c r="B15" s="204"/>
      <c r="C15" s="204"/>
      <c r="D15" s="204"/>
      <c r="E15" s="204"/>
      <c r="F15" s="204"/>
      <c r="G15" s="204"/>
    </row>
    <row r="16" spans="1:7">
      <c r="A16" s="291" t="s">
        <v>154</v>
      </c>
      <c r="B16" s="293" t="s">
        <v>155</v>
      </c>
      <c r="C16" s="294"/>
      <c r="D16" s="294"/>
      <c r="E16" s="294"/>
      <c r="F16" s="295"/>
      <c r="G16" s="291" t="s">
        <v>156</v>
      </c>
    </row>
    <row r="17" spans="1:7" ht="25.5">
      <c r="A17" s="292"/>
      <c r="B17" s="183" t="s">
        <v>167</v>
      </c>
      <c r="C17" s="183" t="s">
        <v>157</v>
      </c>
      <c r="D17" s="183" t="s">
        <v>158</v>
      </c>
      <c r="E17" s="183" t="s">
        <v>159</v>
      </c>
      <c r="F17" s="183" t="s">
        <v>160</v>
      </c>
      <c r="G17" s="292"/>
    </row>
    <row r="18" spans="1:7">
      <c r="A18" s="184">
        <v>1</v>
      </c>
      <c r="B18" s="184">
        <v>2</v>
      </c>
      <c r="C18" s="184">
        <v>3</v>
      </c>
      <c r="D18" s="184">
        <v>4</v>
      </c>
      <c r="E18" s="184">
        <v>5</v>
      </c>
      <c r="F18" s="184">
        <v>6</v>
      </c>
      <c r="G18" s="184">
        <v>7</v>
      </c>
    </row>
    <row r="19" spans="1:7">
      <c r="A19" s="189" t="s">
        <v>526</v>
      </c>
      <c r="B19" s="201">
        <v>904</v>
      </c>
      <c r="C19" s="193">
        <v>0</v>
      </c>
      <c r="D19" s="193">
        <v>0</v>
      </c>
      <c r="E19" s="194" t="s">
        <v>572</v>
      </c>
      <c r="F19" s="195" t="s">
        <v>572</v>
      </c>
      <c r="G19" s="190">
        <v>16010.9</v>
      </c>
    </row>
    <row r="20" spans="1:7">
      <c r="A20" s="189" t="s">
        <v>684</v>
      </c>
      <c r="B20" s="201">
        <v>904</v>
      </c>
      <c r="C20" s="193">
        <v>7</v>
      </c>
      <c r="D20" s="193">
        <v>0</v>
      </c>
      <c r="E20" s="194" t="s">
        <v>572</v>
      </c>
      <c r="F20" s="195" t="s">
        <v>572</v>
      </c>
      <c r="G20" s="190">
        <v>2879.4</v>
      </c>
    </row>
    <row r="21" spans="1:7">
      <c r="A21" s="189" t="s">
        <v>16</v>
      </c>
      <c r="B21" s="201">
        <v>904</v>
      </c>
      <c r="C21" s="193">
        <v>7</v>
      </c>
      <c r="D21" s="193">
        <v>2</v>
      </c>
      <c r="E21" s="194" t="s">
        <v>572</v>
      </c>
      <c r="F21" s="195" t="s">
        <v>572</v>
      </c>
      <c r="G21" s="190">
        <v>2835.4</v>
      </c>
    </row>
    <row r="22" spans="1:7">
      <c r="A22" s="189" t="s">
        <v>23</v>
      </c>
      <c r="B22" s="201">
        <v>904</v>
      </c>
      <c r="C22" s="193">
        <v>7</v>
      </c>
      <c r="D22" s="193">
        <v>2</v>
      </c>
      <c r="E22" s="194" t="s">
        <v>24</v>
      </c>
      <c r="F22" s="195" t="s">
        <v>572</v>
      </c>
      <c r="G22" s="190">
        <v>2821</v>
      </c>
    </row>
    <row r="23" spans="1:7" ht="30">
      <c r="A23" s="189" t="s">
        <v>640</v>
      </c>
      <c r="B23" s="201">
        <v>904</v>
      </c>
      <c r="C23" s="193">
        <v>7</v>
      </c>
      <c r="D23" s="193">
        <v>2</v>
      </c>
      <c r="E23" s="194" t="s">
        <v>25</v>
      </c>
      <c r="F23" s="195" t="s">
        <v>572</v>
      </c>
      <c r="G23" s="190">
        <v>2821</v>
      </c>
    </row>
    <row r="24" spans="1:7" ht="60">
      <c r="A24" s="189" t="s">
        <v>578</v>
      </c>
      <c r="B24" s="201">
        <v>904</v>
      </c>
      <c r="C24" s="193">
        <v>7</v>
      </c>
      <c r="D24" s="193">
        <v>2</v>
      </c>
      <c r="E24" s="194" t="s">
        <v>25</v>
      </c>
      <c r="F24" s="195" t="s">
        <v>579</v>
      </c>
      <c r="G24" s="190">
        <v>2323.6</v>
      </c>
    </row>
    <row r="25" spans="1:7" ht="30">
      <c r="A25" s="189" t="s">
        <v>585</v>
      </c>
      <c r="B25" s="201">
        <v>904</v>
      </c>
      <c r="C25" s="193">
        <v>7</v>
      </c>
      <c r="D25" s="193">
        <v>2</v>
      </c>
      <c r="E25" s="194" t="s">
        <v>25</v>
      </c>
      <c r="F25" s="195" t="s">
        <v>586</v>
      </c>
      <c r="G25" s="190">
        <v>497.4</v>
      </c>
    </row>
    <row r="26" spans="1:7" ht="45">
      <c r="A26" s="189" t="s">
        <v>36</v>
      </c>
      <c r="B26" s="201">
        <v>904</v>
      </c>
      <c r="C26" s="193">
        <v>7</v>
      </c>
      <c r="D26" s="193">
        <v>2</v>
      </c>
      <c r="E26" s="194" t="s">
        <v>37</v>
      </c>
      <c r="F26" s="195" t="s">
        <v>572</v>
      </c>
      <c r="G26" s="190">
        <v>14.4</v>
      </c>
    </row>
    <row r="27" spans="1:7" ht="30">
      <c r="A27" s="189" t="s">
        <v>594</v>
      </c>
      <c r="B27" s="201">
        <v>904</v>
      </c>
      <c r="C27" s="193">
        <v>7</v>
      </c>
      <c r="D27" s="193">
        <v>2</v>
      </c>
      <c r="E27" s="194" t="s">
        <v>38</v>
      </c>
      <c r="F27" s="195" t="s">
        <v>572</v>
      </c>
      <c r="G27" s="190">
        <v>14.4</v>
      </c>
    </row>
    <row r="28" spans="1:7">
      <c r="A28" s="189" t="s">
        <v>634</v>
      </c>
      <c r="B28" s="201">
        <v>904</v>
      </c>
      <c r="C28" s="193">
        <v>7</v>
      </c>
      <c r="D28" s="193">
        <v>2</v>
      </c>
      <c r="E28" s="194" t="s">
        <v>38</v>
      </c>
      <c r="F28" s="195" t="s">
        <v>635</v>
      </c>
      <c r="G28" s="190">
        <v>14.4</v>
      </c>
    </row>
    <row r="29" spans="1:7" ht="30">
      <c r="A29" s="189" t="s">
        <v>43</v>
      </c>
      <c r="B29" s="201">
        <v>904</v>
      </c>
      <c r="C29" s="193">
        <v>7</v>
      </c>
      <c r="D29" s="193">
        <v>5</v>
      </c>
      <c r="E29" s="194" t="s">
        <v>572</v>
      </c>
      <c r="F29" s="195" t="s">
        <v>572</v>
      </c>
      <c r="G29" s="190">
        <v>44</v>
      </c>
    </row>
    <row r="30" spans="1:7">
      <c r="A30" s="189" t="s">
        <v>44</v>
      </c>
      <c r="B30" s="201">
        <v>904</v>
      </c>
      <c r="C30" s="193">
        <v>7</v>
      </c>
      <c r="D30" s="193">
        <v>5</v>
      </c>
      <c r="E30" s="194" t="s">
        <v>45</v>
      </c>
      <c r="F30" s="195" t="s">
        <v>572</v>
      </c>
      <c r="G30" s="190">
        <v>24</v>
      </c>
    </row>
    <row r="31" spans="1:7">
      <c r="A31" s="189" t="s">
        <v>46</v>
      </c>
      <c r="B31" s="201">
        <v>904</v>
      </c>
      <c r="C31" s="193">
        <v>7</v>
      </c>
      <c r="D31" s="193">
        <v>5</v>
      </c>
      <c r="E31" s="194" t="s">
        <v>47</v>
      </c>
      <c r="F31" s="195" t="s">
        <v>572</v>
      </c>
      <c r="G31" s="190">
        <v>24</v>
      </c>
    </row>
    <row r="32" spans="1:7" ht="30">
      <c r="A32" s="189" t="s">
        <v>585</v>
      </c>
      <c r="B32" s="201">
        <v>904</v>
      </c>
      <c r="C32" s="193">
        <v>7</v>
      </c>
      <c r="D32" s="193">
        <v>5</v>
      </c>
      <c r="E32" s="194" t="s">
        <v>47</v>
      </c>
      <c r="F32" s="195" t="s">
        <v>586</v>
      </c>
      <c r="G32" s="190">
        <v>24</v>
      </c>
    </row>
    <row r="33" spans="1:7" ht="45">
      <c r="A33" s="189" t="s">
        <v>36</v>
      </c>
      <c r="B33" s="201">
        <v>904</v>
      </c>
      <c r="C33" s="193">
        <v>7</v>
      </c>
      <c r="D33" s="193">
        <v>5</v>
      </c>
      <c r="E33" s="194" t="s">
        <v>37</v>
      </c>
      <c r="F33" s="195" t="s">
        <v>572</v>
      </c>
      <c r="G33" s="190">
        <v>20</v>
      </c>
    </row>
    <row r="34" spans="1:7" ht="30">
      <c r="A34" s="189" t="s">
        <v>594</v>
      </c>
      <c r="B34" s="201">
        <v>904</v>
      </c>
      <c r="C34" s="193">
        <v>7</v>
      </c>
      <c r="D34" s="193">
        <v>5</v>
      </c>
      <c r="E34" s="194" t="s">
        <v>49</v>
      </c>
      <c r="F34" s="195" t="s">
        <v>572</v>
      </c>
      <c r="G34" s="190">
        <v>20</v>
      </c>
    </row>
    <row r="35" spans="1:7" ht="30">
      <c r="A35" s="189" t="s">
        <v>585</v>
      </c>
      <c r="B35" s="201">
        <v>904</v>
      </c>
      <c r="C35" s="193">
        <v>7</v>
      </c>
      <c r="D35" s="193">
        <v>5</v>
      </c>
      <c r="E35" s="194" t="s">
        <v>49</v>
      </c>
      <c r="F35" s="195" t="s">
        <v>586</v>
      </c>
      <c r="G35" s="190">
        <v>20</v>
      </c>
    </row>
    <row r="36" spans="1:7">
      <c r="A36" s="189" t="s">
        <v>79</v>
      </c>
      <c r="B36" s="201">
        <v>904</v>
      </c>
      <c r="C36" s="193">
        <v>8</v>
      </c>
      <c r="D36" s="193">
        <v>0</v>
      </c>
      <c r="E36" s="194" t="s">
        <v>572</v>
      </c>
      <c r="F36" s="195" t="s">
        <v>572</v>
      </c>
      <c r="G36" s="190">
        <v>13131.5</v>
      </c>
    </row>
    <row r="37" spans="1:7">
      <c r="A37" s="189" t="s">
        <v>80</v>
      </c>
      <c r="B37" s="201">
        <v>904</v>
      </c>
      <c r="C37" s="193">
        <v>8</v>
      </c>
      <c r="D37" s="193">
        <v>1</v>
      </c>
      <c r="E37" s="194" t="s">
        <v>572</v>
      </c>
      <c r="F37" s="195" t="s">
        <v>572</v>
      </c>
      <c r="G37" s="190">
        <v>12471.6</v>
      </c>
    </row>
    <row r="38" spans="1:7">
      <c r="A38" s="189" t="s">
        <v>81</v>
      </c>
      <c r="B38" s="201">
        <v>904</v>
      </c>
      <c r="C38" s="193">
        <v>8</v>
      </c>
      <c r="D38" s="193">
        <v>1</v>
      </c>
      <c r="E38" s="194" t="s">
        <v>82</v>
      </c>
      <c r="F38" s="195" t="s">
        <v>572</v>
      </c>
      <c r="G38" s="190">
        <v>3840.2</v>
      </c>
    </row>
    <row r="39" spans="1:7" ht="30">
      <c r="A39" s="189" t="s">
        <v>640</v>
      </c>
      <c r="B39" s="201">
        <v>904</v>
      </c>
      <c r="C39" s="193">
        <v>8</v>
      </c>
      <c r="D39" s="193">
        <v>1</v>
      </c>
      <c r="E39" s="194" t="s">
        <v>83</v>
      </c>
      <c r="F39" s="195" t="s">
        <v>572</v>
      </c>
      <c r="G39" s="190">
        <v>3840.2</v>
      </c>
    </row>
    <row r="40" spans="1:7" ht="60">
      <c r="A40" s="189" t="s">
        <v>578</v>
      </c>
      <c r="B40" s="201">
        <v>904</v>
      </c>
      <c r="C40" s="193">
        <v>8</v>
      </c>
      <c r="D40" s="193">
        <v>1</v>
      </c>
      <c r="E40" s="194" t="s">
        <v>83</v>
      </c>
      <c r="F40" s="195" t="s">
        <v>579</v>
      </c>
      <c r="G40" s="190">
        <v>3392.9</v>
      </c>
    </row>
    <row r="41" spans="1:7" ht="30">
      <c r="A41" s="189" t="s">
        <v>585</v>
      </c>
      <c r="B41" s="201">
        <v>904</v>
      </c>
      <c r="C41" s="193">
        <v>8</v>
      </c>
      <c r="D41" s="193">
        <v>1</v>
      </c>
      <c r="E41" s="194" t="s">
        <v>83</v>
      </c>
      <c r="F41" s="195" t="s">
        <v>586</v>
      </c>
      <c r="G41" s="190">
        <v>447.3</v>
      </c>
    </row>
    <row r="42" spans="1:7">
      <c r="A42" s="189" t="s">
        <v>84</v>
      </c>
      <c r="B42" s="201">
        <v>904</v>
      </c>
      <c r="C42" s="193">
        <v>8</v>
      </c>
      <c r="D42" s="193">
        <v>1</v>
      </c>
      <c r="E42" s="194" t="s">
        <v>85</v>
      </c>
      <c r="F42" s="195" t="s">
        <v>572</v>
      </c>
      <c r="G42" s="190">
        <v>846.4</v>
      </c>
    </row>
    <row r="43" spans="1:7" ht="30">
      <c r="A43" s="189" t="s">
        <v>640</v>
      </c>
      <c r="B43" s="201">
        <v>904</v>
      </c>
      <c r="C43" s="193">
        <v>8</v>
      </c>
      <c r="D43" s="193">
        <v>1</v>
      </c>
      <c r="E43" s="194" t="s">
        <v>86</v>
      </c>
      <c r="F43" s="195" t="s">
        <v>572</v>
      </c>
      <c r="G43" s="190">
        <v>846.4</v>
      </c>
    </row>
    <row r="44" spans="1:7" ht="60">
      <c r="A44" s="189" t="s">
        <v>578</v>
      </c>
      <c r="B44" s="201">
        <v>904</v>
      </c>
      <c r="C44" s="193">
        <v>8</v>
      </c>
      <c r="D44" s="193">
        <v>1</v>
      </c>
      <c r="E44" s="194" t="s">
        <v>86</v>
      </c>
      <c r="F44" s="195" t="s">
        <v>579</v>
      </c>
      <c r="G44" s="190">
        <v>656</v>
      </c>
    </row>
    <row r="45" spans="1:7" ht="30">
      <c r="A45" s="189" t="s">
        <v>585</v>
      </c>
      <c r="B45" s="201">
        <v>904</v>
      </c>
      <c r="C45" s="193">
        <v>8</v>
      </c>
      <c r="D45" s="193">
        <v>1</v>
      </c>
      <c r="E45" s="194" t="s">
        <v>86</v>
      </c>
      <c r="F45" s="195" t="s">
        <v>586</v>
      </c>
      <c r="G45" s="190">
        <v>190.4</v>
      </c>
    </row>
    <row r="46" spans="1:7">
      <c r="A46" s="189" t="s">
        <v>87</v>
      </c>
      <c r="B46" s="201">
        <v>904</v>
      </c>
      <c r="C46" s="193">
        <v>8</v>
      </c>
      <c r="D46" s="193">
        <v>1</v>
      </c>
      <c r="E46" s="194" t="s">
        <v>88</v>
      </c>
      <c r="F46" s="195" t="s">
        <v>572</v>
      </c>
      <c r="G46" s="190">
        <v>7019</v>
      </c>
    </row>
    <row r="47" spans="1:7" ht="30">
      <c r="A47" s="189" t="s">
        <v>640</v>
      </c>
      <c r="B47" s="201">
        <v>904</v>
      </c>
      <c r="C47" s="193">
        <v>8</v>
      </c>
      <c r="D47" s="193">
        <v>1</v>
      </c>
      <c r="E47" s="194" t="s">
        <v>89</v>
      </c>
      <c r="F47" s="195" t="s">
        <v>572</v>
      </c>
      <c r="G47" s="190">
        <v>5902.6</v>
      </c>
    </row>
    <row r="48" spans="1:7" ht="60">
      <c r="A48" s="189" t="s">
        <v>578</v>
      </c>
      <c r="B48" s="201">
        <v>904</v>
      </c>
      <c r="C48" s="193">
        <v>8</v>
      </c>
      <c r="D48" s="193">
        <v>1</v>
      </c>
      <c r="E48" s="194" t="s">
        <v>89</v>
      </c>
      <c r="F48" s="195" t="s">
        <v>579</v>
      </c>
      <c r="G48" s="190">
        <v>4804.3999999999996</v>
      </c>
    </row>
    <row r="49" spans="1:7" ht="30">
      <c r="A49" s="189" t="s">
        <v>585</v>
      </c>
      <c r="B49" s="201">
        <v>904</v>
      </c>
      <c r="C49" s="193">
        <v>8</v>
      </c>
      <c r="D49" s="193">
        <v>1</v>
      </c>
      <c r="E49" s="194" t="s">
        <v>89</v>
      </c>
      <c r="F49" s="195" t="s">
        <v>586</v>
      </c>
      <c r="G49" s="190">
        <v>1096.2</v>
      </c>
    </row>
    <row r="50" spans="1:7">
      <c r="A50" s="189" t="s">
        <v>590</v>
      </c>
      <c r="B50" s="201">
        <v>904</v>
      </c>
      <c r="C50" s="193">
        <v>8</v>
      </c>
      <c r="D50" s="193">
        <v>1</v>
      </c>
      <c r="E50" s="194" t="s">
        <v>89</v>
      </c>
      <c r="F50" s="195" t="s">
        <v>591</v>
      </c>
      <c r="G50" s="190">
        <v>2</v>
      </c>
    </row>
    <row r="51" spans="1:7" ht="45">
      <c r="A51" s="189" t="s">
        <v>90</v>
      </c>
      <c r="B51" s="201">
        <v>904</v>
      </c>
      <c r="C51" s="193">
        <v>8</v>
      </c>
      <c r="D51" s="193">
        <v>1</v>
      </c>
      <c r="E51" s="194" t="s">
        <v>91</v>
      </c>
      <c r="F51" s="195" t="s">
        <v>572</v>
      </c>
      <c r="G51" s="190">
        <v>58.2</v>
      </c>
    </row>
    <row r="52" spans="1:7" ht="30">
      <c r="A52" s="189" t="s">
        <v>585</v>
      </c>
      <c r="B52" s="201">
        <v>904</v>
      </c>
      <c r="C52" s="193">
        <v>8</v>
      </c>
      <c r="D52" s="193">
        <v>1</v>
      </c>
      <c r="E52" s="194" t="s">
        <v>91</v>
      </c>
      <c r="F52" s="195" t="s">
        <v>586</v>
      </c>
      <c r="G52" s="190">
        <v>58.2</v>
      </c>
    </row>
    <row r="53" spans="1:7" ht="45">
      <c r="A53" s="189" t="s">
        <v>451</v>
      </c>
      <c r="B53" s="201">
        <v>904</v>
      </c>
      <c r="C53" s="193">
        <v>8</v>
      </c>
      <c r="D53" s="193">
        <v>1</v>
      </c>
      <c r="E53" s="194" t="s">
        <v>92</v>
      </c>
      <c r="F53" s="195" t="s">
        <v>572</v>
      </c>
      <c r="G53" s="190">
        <v>1000</v>
      </c>
    </row>
    <row r="54" spans="1:7" ht="60">
      <c r="A54" s="189" t="s">
        <v>578</v>
      </c>
      <c r="B54" s="201">
        <v>904</v>
      </c>
      <c r="C54" s="193">
        <v>8</v>
      </c>
      <c r="D54" s="193">
        <v>1</v>
      </c>
      <c r="E54" s="194" t="s">
        <v>92</v>
      </c>
      <c r="F54" s="195" t="s">
        <v>579</v>
      </c>
      <c r="G54" s="190">
        <v>1000</v>
      </c>
    </row>
    <row r="55" spans="1:7" ht="30">
      <c r="A55" s="189" t="s">
        <v>93</v>
      </c>
      <c r="B55" s="201">
        <v>904</v>
      </c>
      <c r="C55" s="193">
        <v>8</v>
      </c>
      <c r="D55" s="193">
        <v>1</v>
      </c>
      <c r="E55" s="194" t="s">
        <v>94</v>
      </c>
      <c r="F55" s="195" t="s">
        <v>572</v>
      </c>
      <c r="G55" s="190">
        <v>58.2</v>
      </c>
    </row>
    <row r="56" spans="1:7" ht="30">
      <c r="A56" s="189" t="s">
        <v>585</v>
      </c>
      <c r="B56" s="201">
        <v>904</v>
      </c>
      <c r="C56" s="193">
        <v>8</v>
      </c>
      <c r="D56" s="193">
        <v>1</v>
      </c>
      <c r="E56" s="194" t="s">
        <v>94</v>
      </c>
      <c r="F56" s="195" t="s">
        <v>586</v>
      </c>
      <c r="G56" s="190">
        <v>58.2</v>
      </c>
    </row>
    <row r="57" spans="1:7" ht="45">
      <c r="A57" s="189" t="s">
        <v>592</v>
      </c>
      <c r="B57" s="201">
        <v>904</v>
      </c>
      <c r="C57" s="193">
        <v>8</v>
      </c>
      <c r="D57" s="193">
        <v>1</v>
      </c>
      <c r="E57" s="194" t="s">
        <v>593</v>
      </c>
      <c r="F57" s="195" t="s">
        <v>572</v>
      </c>
      <c r="G57" s="190">
        <v>240</v>
      </c>
    </row>
    <row r="58" spans="1:7" ht="30">
      <c r="A58" s="189" t="s">
        <v>594</v>
      </c>
      <c r="B58" s="201">
        <v>904</v>
      </c>
      <c r="C58" s="193">
        <v>8</v>
      </c>
      <c r="D58" s="193">
        <v>1</v>
      </c>
      <c r="E58" s="194" t="s">
        <v>33</v>
      </c>
      <c r="F58" s="195" t="s">
        <v>572</v>
      </c>
      <c r="G58" s="190">
        <v>156</v>
      </c>
    </row>
    <row r="59" spans="1:7" ht="30">
      <c r="A59" s="189" t="s">
        <v>585</v>
      </c>
      <c r="B59" s="201">
        <v>904</v>
      </c>
      <c r="C59" s="193">
        <v>8</v>
      </c>
      <c r="D59" s="193">
        <v>1</v>
      </c>
      <c r="E59" s="194" t="s">
        <v>33</v>
      </c>
      <c r="F59" s="195" t="s">
        <v>586</v>
      </c>
      <c r="G59" s="190">
        <v>156</v>
      </c>
    </row>
    <row r="60" spans="1:7" ht="30">
      <c r="A60" s="189" t="s">
        <v>594</v>
      </c>
      <c r="B60" s="201">
        <v>904</v>
      </c>
      <c r="C60" s="193">
        <v>8</v>
      </c>
      <c r="D60" s="193">
        <v>1</v>
      </c>
      <c r="E60" s="194" t="s">
        <v>34</v>
      </c>
      <c r="F60" s="195" t="s">
        <v>572</v>
      </c>
      <c r="G60" s="190">
        <v>84</v>
      </c>
    </row>
    <row r="61" spans="1:7" ht="30">
      <c r="A61" s="189" t="s">
        <v>585</v>
      </c>
      <c r="B61" s="201">
        <v>904</v>
      </c>
      <c r="C61" s="193">
        <v>8</v>
      </c>
      <c r="D61" s="193">
        <v>1</v>
      </c>
      <c r="E61" s="194" t="s">
        <v>34</v>
      </c>
      <c r="F61" s="195" t="s">
        <v>586</v>
      </c>
      <c r="G61" s="190">
        <v>84</v>
      </c>
    </row>
    <row r="62" spans="1:7" ht="45">
      <c r="A62" s="189" t="s">
        <v>36</v>
      </c>
      <c r="B62" s="201">
        <v>904</v>
      </c>
      <c r="C62" s="193">
        <v>8</v>
      </c>
      <c r="D62" s="193">
        <v>1</v>
      </c>
      <c r="E62" s="194" t="s">
        <v>37</v>
      </c>
      <c r="F62" s="195" t="s">
        <v>572</v>
      </c>
      <c r="G62" s="190">
        <v>526</v>
      </c>
    </row>
    <row r="63" spans="1:7" ht="30">
      <c r="A63" s="189" t="s">
        <v>594</v>
      </c>
      <c r="B63" s="201">
        <v>904</v>
      </c>
      <c r="C63" s="193">
        <v>8</v>
      </c>
      <c r="D63" s="193">
        <v>1</v>
      </c>
      <c r="E63" s="194" t="s">
        <v>95</v>
      </c>
      <c r="F63" s="195" t="s">
        <v>572</v>
      </c>
      <c r="G63" s="190">
        <v>300</v>
      </c>
    </row>
    <row r="64" spans="1:7" ht="30">
      <c r="A64" s="189" t="s">
        <v>585</v>
      </c>
      <c r="B64" s="201">
        <v>904</v>
      </c>
      <c r="C64" s="193">
        <v>8</v>
      </c>
      <c r="D64" s="193">
        <v>1</v>
      </c>
      <c r="E64" s="194" t="s">
        <v>95</v>
      </c>
      <c r="F64" s="195" t="s">
        <v>586</v>
      </c>
      <c r="G64" s="190">
        <v>300</v>
      </c>
    </row>
    <row r="65" spans="1:7" ht="30">
      <c r="A65" s="189" t="s">
        <v>594</v>
      </c>
      <c r="B65" s="201">
        <v>904</v>
      </c>
      <c r="C65" s="193">
        <v>8</v>
      </c>
      <c r="D65" s="193">
        <v>1</v>
      </c>
      <c r="E65" s="194" t="s">
        <v>96</v>
      </c>
      <c r="F65" s="195" t="s">
        <v>572</v>
      </c>
      <c r="G65" s="190">
        <v>226</v>
      </c>
    </row>
    <row r="66" spans="1:7" ht="30">
      <c r="A66" s="189" t="s">
        <v>585</v>
      </c>
      <c r="B66" s="201">
        <v>904</v>
      </c>
      <c r="C66" s="193">
        <v>8</v>
      </c>
      <c r="D66" s="193">
        <v>1</v>
      </c>
      <c r="E66" s="194" t="s">
        <v>96</v>
      </c>
      <c r="F66" s="195" t="s">
        <v>586</v>
      </c>
      <c r="G66" s="190">
        <v>226</v>
      </c>
    </row>
    <row r="67" spans="1:7">
      <c r="A67" s="189" t="s">
        <v>97</v>
      </c>
      <c r="B67" s="201">
        <v>904</v>
      </c>
      <c r="C67" s="193">
        <v>8</v>
      </c>
      <c r="D67" s="193">
        <v>4</v>
      </c>
      <c r="E67" s="194" t="s">
        <v>572</v>
      </c>
      <c r="F67" s="195" t="s">
        <v>572</v>
      </c>
      <c r="G67" s="190">
        <v>659.9</v>
      </c>
    </row>
    <row r="68" spans="1:7" ht="30">
      <c r="A68" s="189" t="s">
        <v>574</v>
      </c>
      <c r="B68" s="201">
        <v>904</v>
      </c>
      <c r="C68" s="193">
        <v>8</v>
      </c>
      <c r="D68" s="193">
        <v>4</v>
      </c>
      <c r="E68" s="194" t="s">
        <v>575</v>
      </c>
      <c r="F68" s="195" t="s">
        <v>572</v>
      </c>
      <c r="G68" s="190">
        <v>659.9</v>
      </c>
    </row>
    <row r="69" spans="1:7" ht="30">
      <c r="A69" s="189" t="s">
        <v>576</v>
      </c>
      <c r="B69" s="201">
        <v>904</v>
      </c>
      <c r="C69" s="193">
        <v>8</v>
      </c>
      <c r="D69" s="193">
        <v>4</v>
      </c>
      <c r="E69" s="194" t="s">
        <v>583</v>
      </c>
      <c r="F69" s="195" t="s">
        <v>572</v>
      </c>
      <c r="G69" s="190">
        <v>150</v>
      </c>
    </row>
    <row r="70" spans="1:7" ht="60">
      <c r="A70" s="189" t="s">
        <v>578</v>
      </c>
      <c r="B70" s="201">
        <v>904</v>
      </c>
      <c r="C70" s="193">
        <v>8</v>
      </c>
      <c r="D70" s="193">
        <v>4</v>
      </c>
      <c r="E70" s="194" t="s">
        <v>583</v>
      </c>
      <c r="F70" s="195" t="s">
        <v>579</v>
      </c>
      <c r="G70" s="190">
        <v>150</v>
      </c>
    </row>
    <row r="71" spans="1:7">
      <c r="A71" s="189" t="s">
        <v>580</v>
      </c>
      <c r="B71" s="201">
        <v>904</v>
      </c>
      <c r="C71" s="193">
        <v>8</v>
      </c>
      <c r="D71" s="193">
        <v>4</v>
      </c>
      <c r="E71" s="194" t="s">
        <v>584</v>
      </c>
      <c r="F71" s="195" t="s">
        <v>572</v>
      </c>
      <c r="G71" s="190">
        <v>509.9</v>
      </c>
    </row>
    <row r="72" spans="1:7" ht="60">
      <c r="A72" s="189" t="s">
        <v>578</v>
      </c>
      <c r="B72" s="201">
        <v>904</v>
      </c>
      <c r="C72" s="193">
        <v>8</v>
      </c>
      <c r="D72" s="193">
        <v>4</v>
      </c>
      <c r="E72" s="194" t="s">
        <v>584</v>
      </c>
      <c r="F72" s="195" t="s">
        <v>579</v>
      </c>
      <c r="G72" s="190">
        <v>500</v>
      </c>
    </row>
    <row r="73" spans="1:7" ht="30">
      <c r="A73" s="189" t="s">
        <v>585</v>
      </c>
      <c r="B73" s="201">
        <v>904</v>
      </c>
      <c r="C73" s="193">
        <v>8</v>
      </c>
      <c r="D73" s="193">
        <v>4</v>
      </c>
      <c r="E73" s="194" t="s">
        <v>584</v>
      </c>
      <c r="F73" s="195" t="s">
        <v>586</v>
      </c>
      <c r="G73" s="190">
        <v>9.9</v>
      </c>
    </row>
    <row r="74" spans="1:7">
      <c r="A74" s="189" t="s">
        <v>522</v>
      </c>
      <c r="B74" s="201">
        <v>907</v>
      </c>
      <c r="C74" s="193">
        <v>0</v>
      </c>
      <c r="D74" s="193">
        <v>0</v>
      </c>
      <c r="E74" s="194" t="s">
        <v>572</v>
      </c>
      <c r="F74" s="195" t="s">
        <v>572</v>
      </c>
      <c r="G74" s="190">
        <v>504618.8</v>
      </c>
    </row>
    <row r="75" spans="1:7">
      <c r="A75" s="189" t="s">
        <v>684</v>
      </c>
      <c r="B75" s="201">
        <v>907</v>
      </c>
      <c r="C75" s="193">
        <v>7</v>
      </c>
      <c r="D75" s="193">
        <v>0</v>
      </c>
      <c r="E75" s="194" t="s">
        <v>572</v>
      </c>
      <c r="F75" s="195" t="s">
        <v>572</v>
      </c>
      <c r="G75" s="190">
        <v>498911.9</v>
      </c>
    </row>
    <row r="76" spans="1:7">
      <c r="A76" s="189" t="s">
        <v>685</v>
      </c>
      <c r="B76" s="201">
        <v>907</v>
      </c>
      <c r="C76" s="193">
        <v>7</v>
      </c>
      <c r="D76" s="193">
        <v>1</v>
      </c>
      <c r="E76" s="194" t="s">
        <v>572</v>
      </c>
      <c r="F76" s="195" t="s">
        <v>572</v>
      </c>
      <c r="G76" s="190">
        <v>138128.4</v>
      </c>
    </row>
    <row r="77" spans="1:7">
      <c r="A77" s="189" t="s">
        <v>686</v>
      </c>
      <c r="B77" s="201">
        <v>907</v>
      </c>
      <c r="C77" s="193">
        <v>7</v>
      </c>
      <c r="D77" s="193">
        <v>1</v>
      </c>
      <c r="E77" s="194" t="s">
        <v>687</v>
      </c>
      <c r="F77" s="195" t="s">
        <v>572</v>
      </c>
      <c r="G77" s="190">
        <v>136334.20000000001</v>
      </c>
    </row>
    <row r="78" spans="1:7" ht="30">
      <c r="A78" s="189" t="s">
        <v>640</v>
      </c>
      <c r="B78" s="201">
        <v>907</v>
      </c>
      <c r="C78" s="193">
        <v>7</v>
      </c>
      <c r="D78" s="193">
        <v>1</v>
      </c>
      <c r="E78" s="194" t="s">
        <v>688</v>
      </c>
      <c r="F78" s="195" t="s">
        <v>572</v>
      </c>
      <c r="G78" s="190">
        <v>24410.5</v>
      </c>
    </row>
    <row r="79" spans="1:7" ht="60">
      <c r="A79" s="189" t="s">
        <v>578</v>
      </c>
      <c r="B79" s="201">
        <v>907</v>
      </c>
      <c r="C79" s="193">
        <v>7</v>
      </c>
      <c r="D79" s="193">
        <v>1</v>
      </c>
      <c r="E79" s="194" t="s">
        <v>688</v>
      </c>
      <c r="F79" s="195" t="s">
        <v>579</v>
      </c>
      <c r="G79" s="190">
        <v>1.9</v>
      </c>
    </row>
    <row r="80" spans="1:7" ht="30">
      <c r="A80" s="189" t="s">
        <v>585</v>
      </c>
      <c r="B80" s="201">
        <v>907</v>
      </c>
      <c r="C80" s="193">
        <v>7</v>
      </c>
      <c r="D80" s="193">
        <v>1</v>
      </c>
      <c r="E80" s="194" t="s">
        <v>688</v>
      </c>
      <c r="F80" s="195" t="s">
        <v>586</v>
      </c>
      <c r="G80" s="190">
        <v>24398.1</v>
      </c>
    </row>
    <row r="81" spans="1:7">
      <c r="A81" s="189" t="s">
        <v>590</v>
      </c>
      <c r="B81" s="201">
        <v>907</v>
      </c>
      <c r="C81" s="193">
        <v>7</v>
      </c>
      <c r="D81" s="193">
        <v>1</v>
      </c>
      <c r="E81" s="194" t="s">
        <v>688</v>
      </c>
      <c r="F81" s="195" t="s">
        <v>591</v>
      </c>
      <c r="G81" s="190">
        <v>10.5</v>
      </c>
    </row>
    <row r="82" spans="1:7" ht="45">
      <c r="A82" s="189" t="s">
        <v>451</v>
      </c>
      <c r="B82" s="201">
        <v>907</v>
      </c>
      <c r="C82" s="193">
        <v>7</v>
      </c>
      <c r="D82" s="193">
        <v>1</v>
      </c>
      <c r="E82" s="194" t="s">
        <v>689</v>
      </c>
      <c r="F82" s="195" t="s">
        <v>572</v>
      </c>
      <c r="G82" s="190">
        <v>2000</v>
      </c>
    </row>
    <row r="83" spans="1:7" ht="30">
      <c r="A83" s="189" t="s">
        <v>585</v>
      </c>
      <c r="B83" s="201">
        <v>907</v>
      </c>
      <c r="C83" s="193">
        <v>7</v>
      </c>
      <c r="D83" s="193">
        <v>1</v>
      </c>
      <c r="E83" s="194" t="s">
        <v>689</v>
      </c>
      <c r="F83" s="195" t="s">
        <v>586</v>
      </c>
      <c r="G83" s="190">
        <v>2000</v>
      </c>
    </row>
    <row r="84" spans="1:7" ht="60">
      <c r="A84" s="189" t="s">
        <v>0</v>
      </c>
      <c r="B84" s="201">
        <v>907</v>
      </c>
      <c r="C84" s="193">
        <v>7</v>
      </c>
      <c r="D84" s="193">
        <v>1</v>
      </c>
      <c r="E84" s="194" t="s">
        <v>1</v>
      </c>
      <c r="F84" s="195" t="s">
        <v>572</v>
      </c>
      <c r="G84" s="190">
        <v>109923.7</v>
      </c>
    </row>
    <row r="85" spans="1:7" ht="60">
      <c r="A85" s="189" t="s">
        <v>578</v>
      </c>
      <c r="B85" s="201">
        <v>907</v>
      </c>
      <c r="C85" s="193">
        <v>7</v>
      </c>
      <c r="D85" s="193">
        <v>1</v>
      </c>
      <c r="E85" s="194" t="s">
        <v>1</v>
      </c>
      <c r="F85" s="195" t="s">
        <v>579</v>
      </c>
      <c r="G85" s="190">
        <v>109115.2</v>
      </c>
    </row>
    <row r="86" spans="1:7" ht="30">
      <c r="A86" s="189" t="s">
        <v>585</v>
      </c>
      <c r="B86" s="201">
        <v>907</v>
      </c>
      <c r="C86" s="193">
        <v>7</v>
      </c>
      <c r="D86" s="193">
        <v>1</v>
      </c>
      <c r="E86" s="194" t="s">
        <v>1</v>
      </c>
      <c r="F86" s="195" t="s">
        <v>586</v>
      </c>
      <c r="G86" s="190">
        <v>808.5</v>
      </c>
    </row>
    <row r="87" spans="1:7" ht="30">
      <c r="A87" s="189" t="s">
        <v>524</v>
      </c>
      <c r="B87" s="201">
        <v>907</v>
      </c>
      <c r="C87" s="193">
        <v>7</v>
      </c>
      <c r="D87" s="193">
        <v>1</v>
      </c>
      <c r="E87" s="194" t="s">
        <v>2</v>
      </c>
      <c r="F87" s="195" t="s">
        <v>572</v>
      </c>
      <c r="G87" s="190">
        <v>303</v>
      </c>
    </row>
    <row r="88" spans="1:7" ht="30">
      <c r="A88" s="189" t="s">
        <v>594</v>
      </c>
      <c r="B88" s="201">
        <v>907</v>
      </c>
      <c r="C88" s="193">
        <v>7</v>
      </c>
      <c r="D88" s="193">
        <v>1</v>
      </c>
      <c r="E88" s="194" t="s">
        <v>3</v>
      </c>
      <c r="F88" s="195" t="s">
        <v>572</v>
      </c>
      <c r="G88" s="190">
        <v>303</v>
      </c>
    </row>
    <row r="89" spans="1:7" ht="30">
      <c r="A89" s="189" t="s">
        <v>585</v>
      </c>
      <c r="B89" s="201">
        <v>907</v>
      </c>
      <c r="C89" s="193">
        <v>7</v>
      </c>
      <c r="D89" s="193">
        <v>1</v>
      </c>
      <c r="E89" s="194" t="s">
        <v>3</v>
      </c>
      <c r="F89" s="195" t="s">
        <v>586</v>
      </c>
      <c r="G89" s="190">
        <v>303</v>
      </c>
    </row>
    <row r="90" spans="1:7" ht="30">
      <c r="A90" s="189" t="s">
        <v>5</v>
      </c>
      <c r="B90" s="201">
        <v>907</v>
      </c>
      <c r="C90" s="193">
        <v>7</v>
      </c>
      <c r="D90" s="193">
        <v>1</v>
      </c>
      <c r="E90" s="194" t="s">
        <v>6</v>
      </c>
      <c r="F90" s="195" t="s">
        <v>572</v>
      </c>
      <c r="G90" s="190">
        <v>234.2</v>
      </c>
    </row>
    <row r="91" spans="1:7" ht="30">
      <c r="A91" s="189" t="s">
        <v>594</v>
      </c>
      <c r="B91" s="201">
        <v>907</v>
      </c>
      <c r="C91" s="193">
        <v>7</v>
      </c>
      <c r="D91" s="193">
        <v>1</v>
      </c>
      <c r="E91" s="194" t="s">
        <v>7</v>
      </c>
      <c r="F91" s="195" t="s">
        <v>572</v>
      </c>
      <c r="G91" s="190">
        <v>29</v>
      </c>
    </row>
    <row r="92" spans="1:7" ht="30">
      <c r="A92" s="189" t="s">
        <v>585</v>
      </c>
      <c r="B92" s="201">
        <v>907</v>
      </c>
      <c r="C92" s="193">
        <v>7</v>
      </c>
      <c r="D92" s="193">
        <v>1</v>
      </c>
      <c r="E92" s="194" t="s">
        <v>7</v>
      </c>
      <c r="F92" s="195" t="s">
        <v>586</v>
      </c>
      <c r="G92" s="190">
        <v>29</v>
      </c>
    </row>
    <row r="93" spans="1:7" ht="30">
      <c r="A93" s="189" t="s">
        <v>594</v>
      </c>
      <c r="B93" s="201">
        <v>907</v>
      </c>
      <c r="C93" s="193">
        <v>7</v>
      </c>
      <c r="D93" s="193">
        <v>1</v>
      </c>
      <c r="E93" s="194" t="s">
        <v>8</v>
      </c>
      <c r="F93" s="195" t="s">
        <v>572</v>
      </c>
      <c r="G93" s="190">
        <v>205.2</v>
      </c>
    </row>
    <row r="94" spans="1:7" ht="30">
      <c r="A94" s="189" t="s">
        <v>585</v>
      </c>
      <c r="B94" s="201">
        <v>907</v>
      </c>
      <c r="C94" s="193">
        <v>7</v>
      </c>
      <c r="D94" s="193">
        <v>1</v>
      </c>
      <c r="E94" s="194" t="s">
        <v>8</v>
      </c>
      <c r="F94" s="195" t="s">
        <v>586</v>
      </c>
      <c r="G94" s="190">
        <v>205.2</v>
      </c>
    </row>
    <row r="95" spans="1:7" ht="45">
      <c r="A95" s="189" t="s">
        <v>542</v>
      </c>
      <c r="B95" s="201">
        <v>907</v>
      </c>
      <c r="C95" s="193">
        <v>7</v>
      </c>
      <c r="D95" s="193">
        <v>1</v>
      </c>
      <c r="E95" s="194" t="s">
        <v>9</v>
      </c>
      <c r="F95" s="195" t="s">
        <v>572</v>
      </c>
      <c r="G95" s="190">
        <v>1237</v>
      </c>
    </row>
    <row r="96" spans="1:7" ht="30">
      <c r="A96" s="189" t="s">
        <v>594</v>
      </c>
      <c r="B96" s="201">
        <v>907</v>
      </c>
      <c r="C96" s="193">
        <v>7</v>
      </c>
      <c r="D96" s="193">
        <v>1</v>
      </c>
      <c r="E96" s="194" t="s">
        <v>10</v>
      </c>
      <c r="F96" s="195" t="s">
        <v>572</v>
      </c>
      <c r="G96" s="190">
        <v>1237</v>
      </c>
    </row>
    <row r="97" spans="1:7" ht="30">
      <c r="A97" s="189" t="s">
        <v>585</v>
      </c>
      <c r="B97" s="201">
        <v>907</v>
      </c>
      <c r="C97" s="193">
        <v>7</v>
      </c>
      <c r="D97" s="193">
        <v>1</v>
      </c>
      <c r="E97" s="194" t="s">
        <v>10</v>
      </c>
      <c r="F97" s="195" t="s">
        <v>586</v>
      </c>
      <c r="G97" s="190">
        <v>1237</v>
      </c>
    </row>
    <row r="98" spans="1:7" ht="45">
      <c r="A98" s="189" t="s">
        <v>543</v>
      </c>
      <c r="B98" s="201">
        <v>907</v>
      </c>
      <c r="C98" s="193">
        <v>7</v>
      </c>
      <c r="D98" s="193">
        <v>1</v>
      </c>
      <c r="E98" s="194" t="s">
        <v>11</v>
      </c>
      <c r="F98" s="195" t="s">
        <v>572</v>
      </c>
      <c r="G98" s="190">
        <v>20</v>
      </c>
    </row>
    <row r="99" spans="1:7" ht="45">
      <c r="A99" s="189" t="s">
        <v>12</v>
      </c>
      <c r="B99" s="201">
        <v>907</v>
      </c>
      <c r="C99" s="193">
        <v>7</v>
      </c>
      <c r="D99" s="193">
        <v>1</v>
      </c>
      <c r="E99" s="194" t="s">
        <v>13</v>
      </c>
      <c r="F99" s="195" t="s">
        <v>572</v>
      </c>
      <c r="G99" s="190">
        <v>19</v>
      </c>
    </row>
    <row r="100" spans="1:7" ht="30">
      <c r="A100" s="189" t="s">
        <v>585</v>
      </c>
      <c r="B100" s="201">
        <v>907</v>
      </c>
      <c r="C100" s="193">
        <v>7</v>
      </c>
      <c r="D100" s="193">
        <v>1</v>
      </c>
      <c r="E100" s="194" t="s">
        <v>13</v>
      </c>
      <c r="F100" s="195" t="s">
        <v>586</v>
      </c>
      <c r="G100" s="190">
        <v>19</v>
      </c>
    </row>
    <row r="101" spans="1:7" ht="30">
      <c r="A101" s="189" t="s">
        <v>14</v>
      </c>
      <c r="B101" s="201">
        <v>907</v>
      </c>
      <c r="C101" s="193">
        <v>7</v>
      </c>
      <c r="D101" s="193">
        <v>1</v>
      </c>
      <c r="E101" s="194" t="s">
        <v>15</v>
      </c>
      <c r="F101" s="195" t="s">
        <v>572</v>
      </c>
      <c r="G101" s="190">
        <v>1</v>
      </c>
    </row>
    <row r="102" spans="1:7" ht="30">
      <c r="A102" s="189" t="s">
        <v>585</v>
      </c>
      <c r="B102" s="201">
        <v>907</v>
      </c>
      <c r="C102" s="193">
        <v>7</v>
      </c>
      <c r="D102" s="193">
        <v>1</v>
      </c>
      <c r="E102" s="194" t="s">
        <v>15</v>
      </c>
      <c r="F102" s="195" t="s">
        <v>586</v>
      </c>
      <c r="G102" s="190">
        <v>1</v>
      </c>
    </row>
    <row r="103" spans="1:7">
      <c r="A103" s="189" t="s">
        <v>16</v>
      </c>
      <c r="B103" s="201">
        <v>907</v>
      </c>
      <c r="C103" s="193">
        <v>7</v>
      </c>
      <c r="D103" s="193">
        <v>2</v>
      </c>
      <c r="E103" s="194" t="s">
        <v>572</v>
      </c>
      <c r="F103" s="195" t="s">
        <v>572</v>
      </c>
      <c r="G103" s="190">
        <v>354611.20000000001</v>
      </c>
    </row>
    <row r="104" spans="1:7">
      <c r="A104" s="189" t="s">
        <v>686</v>
      </c>
      <c r="B104" s="201">
        <v>907</v>
      </c>
      <c r="C104" s="193">
        <v>7</v>
      </c>
      <c r="D104" s="193">
        <v>2</v>
      </c>
      <c r="E104" s="194" t="s">
        <v>687</v>
      </c>
      <c r="F104" s="195" t="s">
        <v>572</v>
      </c>
      <c r="G104" s="190">
        <v>25</v>
      </c>
    </row>
    <row r="105" spans="1:7" ht="30">
      <c r="A105" s="189" t="s">
        <v>640</v>
      </c>
      <c r="B105" s="201">
        <v>907</v>
      </c>
      <c r="C105" s="193">
        <v>7</v>
      </c>
      <c r="D105" s="193">
        <v>2</v>
      </c>
      <c r="E105" s="194" t="s">
        <v>688</v>
      </c>
      <c r="F105" s="195" t="s">
        <v>572</v>
      </c>
      <c r="G105" s="190">
        <v>25</v>
      </c>
    </row>
    <row r="106" spans="1:7" ht="30">
      <c r="A106" s="189" t="s">
        <v>585</v>
      </c>
      <c r="B106" s="201">
        <v>907</v>
      </c>
      <c r="C106" s="193">
        <v>7</v>
      </c>
      <c r="D106" s="193">
        <v>2</v>
      </c>
      <c r="E106" s="194" t="s">
        <v>688</v>
      </c>
      <c r="F106" s="195" t="s">
        <v>586</v>
      </c>
      <c r="G106" s="190">
        <v>25</v>
      </c>
    </row>
    <row r="107" spans="1:7" ht="30">
      <c r="A107" s="189" t="s">
        <v>17</v>
      </c>
      <c r="B107" s="201">
        <v>907</v>
      </c>
      <c r="C107" s="193">
        <v>7</v>
      </c>
      <c r="D107" s="193">
        <v>2</v>
      </c>
      <c r="E107" s="194" t="s">
        <v>18</v>
      </c>
      <c r="F107" s="195" t="s">
        <v>572</v>
      </c>
      <c r="G107" s="190">
        <v>327623</v>
      </c>
    </row>
    <row r="108" spans="1:7" ht="30">
      <c r="A108" s="189" t="s">
        <v>640</v>
      </c>
      <c r="B108" s="201">
        <v>907</v>
      </c>
      <c r="C108" s="193">
        <v>7</v>
      </c>
      <c r="D108" s="193">
        <v>2</v>
      </c>
      <c r="E108" s="194" t="s">
        <v>19</v>
      </c>
      <c r="F108" s="195" t="s">
        <v>572</v>
      </c>
      <c r="G108" s="190">
        <v>18058.8</v>
      </c>
    </row>
    <row r="109" spans="1:7" ht="60">
      <c r="A109" s="189" t="s">
        <v>578</v>
      </c>
      <c r="B109" s="201">
        <v>907</v>
      </c>
      <c r="C109" s="193">
        <v>7</v>
      </c>
      <c r="D109" s="193">
        <v>2</v>
      </c>
      <c r="E109" s="194" t="s">
        <v>19</v>
      </c>
      <c r="F109" s="195" t="s">
        <v>579</v>
      </c>
      <c r="G109" s="190">
        <v>0.3</v>
      </c>
    </row>
    <row r="110" spans="1:7" ht="30">
      <c r="A110" s="189" t="s">
        <v>585</v>
      </c>
      <c r="B110" s="201">
        <v>907</v>
      </c>
      <c r="C110" s="193">
        <v>7</v>
      </c>
      <c r="D110" s="193">
        <v>2</v>
      </c>
      <c r="E110" s="194" t="s">
        <v>19</v>
      </c>
      <c r="F110" s="195" t="s">
        <v>586</v>
      </c>
      <c r="G110" s="190">
        <v>17951.2</v>
      </c>
    </row>
    <row r="111" spans="1:7">
      <c r="A111" s="189" t="s">
        <v>634</v>
      </c>
      <c r="B111" s="201">
        <v>907</v>
      </c>
      <c r="C111" s="193">
        <v>7</v>
      </c>
      <c r="D111" s="193">
        <v>2</v>
      </c>
      <c r="E111" s="194" t="s">
        <v>19</v>
      </c>
      <c r="F111" s="195" t="s">
        <v>635</v>
      </c>
      <c r="G111" s="190">
        <v>9</v>
      </c>
    </row>
    <row r="112" spans="1:7">
      <c r="A112" s="189" t="s">
        <v>590</v>
      </c>
      <c r="B112" s="201">
        <v>907</v>
      </c>
      <c r="C112" s="193">
        <v>7</v>
      </c>
      <c r="D112" s="193">
        <v>2</v>
      </c>
      <c r="E112" s="194" t="s">
        <v>19</v>
      </c>
      <c r="F112" s="195" t="s">
        <v>591</v>
      </c>
      <c r="G112" s="190">
        <v>98.3</v>
      </c>
    </row>
    <row r="113" spans="1:7" ht="45">
      <c r="A113" s="189" t="s">
        <v>451</v>
      </c>
      <c r="B113" s="201">
        <v>907</v>
      </c>
      <c r="C113" s="193">
        <v>7</v>
      </c>
      <c r="D113" s="193">
        <v>2</v>
      </c>
      <c r="E113" s="194" t="s">
        <v>20</v>
      </c>
      <c r="F113" s="195" t="s">
        <v>572</v>
      </c>
      <c r="G113" s="190">
        <v>4525.3999999999996</v>
      </c>
    </row>
    <row r="114" spans="1:7" ht="30">
      <c r="A114" s="189" t="s">
        <v>585</v>
      </c>
      <c r="B114" s="201">
        <v>907</v>
      </c>
      <c r="C114" s="193">
        <v>7</v>
      </c>
      <c r="D114" s="193">
        <v>2</v>
      </c>
      <c r="E114" s="194" t="s">
        <v>20</v>
      </c>
      <c r="F114" s="195" t="s">
        <v>586</v>
      </c>
      <c r="G114" s="190">
        <v>4525.3999999999996</v>
      </c>
    </row>
    <row r="115" spans="1:7" ht="90">
      <c r="A115" s="189" t="s">
        <v>21</v>
      </c>
      <c r="B115" s="201">
        <v>907</v>
      </c>
      <c r="C115" s="193">
        <v>7</v>
      </c>
      <c r="D115" s="193">
        <v>2</v>
      </c>
      <c r="E115" s="194" t="s">
        <v>22</v>
      </c>
      <c r="F115" s="195" t="s">
        <v>572</v>
      </c>
      <c r="G115" s="190">
        <v>305038.8</v>
      </c>
    </row>
    <row r="116" spans="1:7" ht="60">
      <c r="A116" s="189" t="s">
        <v>578</v>
      </c>
      <c r="B116" s="201">
        <v>907</v>
      </c>
      <c r="C116" s="193">
        <v>7</v>
      </c>
      <c r="D116" s="193">
        <v>2</v>
      </c>
      <c r="E116" s="194" t="s">
        <v>22</v>
      </c>
      <c r="F116" s="195" t="s">
        <v>579</v>
      </c>
      <c r="G116" s="190">
        <v>299266.8</v>
      </c>
    </row>
    <row r="117" spans="1:7" ht="30">
      <c r="A117" s="189" t="s">
        <v>585</v>
      </c>
      <c r="B117" s="201">
        <v>907</v>
      </c>
      <c r="C117" s="193">
        <v>7</v>
      </c>
      <c r="D117" s="193">
        <v>2</v>
      </c>
      <c r="E117" s="194" t="s">
        <v>22</v>
      </c>
      <c r="F117" s="195" t="s">
        <v>586</v>
      </c>
      <c r="G117" s="190">
        <v>5772</v>
      </c>
    </row>
    <row r="118" spans="1:7">
      <c r="A118" s="189" t="s">
        <v>23</v>
      </c>
      <c r="B118" s="201">
        <v>907</v>
      </c>
      <c r="C118" s="193">
        <v>7</v>
      </c>
      <c r="D118" s="193">
        <v>2</v>
      </c>
      <c r="E118" s="194" t="s">
        <v>24</v>
      </c>
      <c r="F118" s="195" t="s">
        <v>572</v>
      </c>
      <c r="G118" s="190">
        <v>16010.8</v>
      </c>
    </row>
    <row r="119" spans="1:7" ht="30">
      <c r="A119" s="189" t="s">
        <v>640</v>
      </c>
      <c r="B119" s="201">
        <v>907</v>
      </c>
      <c r="C119" s="193">
        <v>7</v>
      </c>
      <c r="D119" s="193">
        <v>2</v>
      </c>
      <c r="E119" s="194" t="s">
        <v>25</v>
      </c>
      <c r="F119" s="195" t="s">
        <v>572</v>
      </c>
      <c r="G119" s="190">
        <v>13010.8</v>
      </c>
    </row>
    <row r="120" spans="1:7" ht="60">
      <c r="A120" s="189" t="s">
        <v>578</v>
      </c>
      <c r="B120" s="201">
        <v>907</v>
      </c>
      <c r="C120" s="193">
        <v>7</v>
      </c>
      <c r="D120" s="193">
        <v>2</v>
      </c>
      <c r="E120" s="194" t="s">
        <v>25</v>
      </c>
      <c r="F120" s="195" t="s">
        <v>579</v>
      </c>
      <c r="G120" s="190">
        <v>11271.5</v>
      </c>
    </row>
    <row r="121" spans="1:7" ht="30">
      <c r="A121" s="189" t="s">
        <v>585</v>
      </c>
      <c r="B121" s="201">
        <v>907</v>
      </c>
      <c r="C121" s="193">
        <v>7</v>
      </c>
      <c r="D121" s="193">
        <v>2</v>
      </c>
      <c r="E121" s="194" t="s">
        <v>25</v>
      </c>
      <c r="F121" s="195" t="s">
        <v>586</v>
      </c>
      <c r="G121" s="190">
        <v>1735.8</v>
      </c>
    </row>
    <row r="122" spans="1:7">
      <c r="A122" s="189" t="s">
        <v>590</v>
      </c>
      <c r="B122" s="201">
        <v>907</v>
      </c>
      <c r="C122" s="193">
        <v>7</v>
      </c>
      <c r="D122" s="193">
        <v>2</v>
      </c>
      <c r="E122" s="194" t="s">
        <v>25</v>
      </c>
      <c r="F122" s="195" t="s">
        <v>591</v>
      </c>
      <c r="G122" s="190">
        <v>3.5</v>
      </c>
    </row>
    <row r="123" spans="1:7" ht="45">
      <c r="A123" s="189" t="s">
        <v>451</v>
      </c>
      <c r="B123" s="201">
        <v>907</v>
      </c>
      <c r="C123" s="193">
        <v>7</v>
      </c>
      <c r="D123" s="193">
        <v>2</v>
      </c>
      <c r="E123" s="194" t="s">
        <v>26</v>
      </c>
      <c r="F123" s="195" t="s">
        <v>572</v>
      </c>
      <c r="G123" s="190">
        <v>3000</v>
      </c>
    </row>
    <row r="124" spans="1:7" ht="60">
      <c r="A124" s="189" t="s">
        <v>578</v>
      </c>
      <c r="B124" s="201">
        <v>907</v>
      </c>
      <c r="C124" s="193">
        <v>7</v>
      </c>
      <c r="D124" s="193">
        <v>2</v>
      </c>
      <c r="E124" s="194" t="s">
        <v>26</v>
      </c>
      <c r="F124" s="195" t="s">
        <v>579</v>
      </c>
      <c r="G124" s="190">
        <v>3000</v>
      </c>
    </row>
    <row r="125" spans="1:7" ht="60">
      <c r="A125" s="189" t="s">
        <v>521</v>
      </c>
      <c r="B125" s="201">
        <v>907</v>
      </c>
      <c r="C125" s="193">
        <v>7</v>
      </c>
      <c r="D125" s="193">
        <v>2</v>
      </c>
      <c r="E125" s="194" t="s">
        <v>27</v>
      </c>
      <c r="F125" s="195" t="s">
        <v>572</v>
      </c>
      <c r="G125" s="190">
        <v>182.7</v>
      </c>
    </row>
    <row r="126" spans="1:7" ht="30">
      <c r="A126" s="189" t="s">
        <v>594</v>
      </c>
      <c r="B126" s="201">
        <v>907</v>
      </c>
      <c r="C126" s="193">
        <v>7</v>
      </c>
      <c r="D126" s="193">
        <v>2</v>
      </c>
      <c r="E126" s="194" t="s">
        <v>28</v>
      </c>
      <c r="F126" s="195" t="s">
        <v>572</v>
      </c>
      <c r="G126" s="190">
        <v>82.7</v>
      </c>
    </row>
    <row r="127" spans="1:7" ht="30">
      <c r="A127" s="189" t="s">
        <v>585</v>
      </c>
      <c r="B127" s="201">
        <v>907</v>
      </c>
      <c r="C127" s="193">
        <v>7</v>
      </c>
      <c r="D127" s="193">
        <v>2</v>
      </c>
      <c r="E127" s="194" t="s">
        <v>28</v>
      </c>
      <c r="F127" s="195" t="s">
        <v>586</v>
      </c>
      <c r="G127" s="190">
        <v>82.7</v>
      </c>
    </row>
    <row r="128" spans="1:7" ht="30">
      <c r="A128" s="189" t="s">
        <v>594</v>
      </c>
      <c r="B128" s="201">
        <v>907</v>
      </c>
      <c r="C128" s="193">
        <v>7</v>
      </c>
      <c r="D128" s="193">
        <v>2</v>
      </c>
      <c r="E128" s="194" t="s">
        <v>29</v>
      </c>
      <c r="F128" s="195" t="s">
        <v>572</v>
      </c>
      <c r="G128" s="190">
        <v>100</v>
      </c>
    </row>
    <row r="129" spans="1:7" ht="30">
      <c r="A129" s="189" t="s">
        <v>585</v>
      </c>
      <c r="B129" s="201">
        <v>907</v>
      </c>
      <c r="C129" s="193">
        <v>7</v>
      </c>
      <c r="D129" s="193">
        <v>2</v>
      </c>
      <c r="E129" s="194" t="s">
        <v>29</v>
      </c>
      <c r="F129" s="195" t="s">
        <v>586</v>
      </c>
      <c r="G129" s="190">
        <v>100</v>
      </c>
    </row>
    <row r="130" spans="1:7" ht="30">
      <c r="A130" s="189" t="s">
        <v>523</v>
      </c>
      <c r="B130" s="201">
        <v>907</v>
      </c>
      <c r="C130" s="193">
        <v>7</v>
      </c>
      <c r="D130" s="193">
        <v>2</v>
      </c>
      <c r="E130" s="194" t="s">
        <v>30</v>
      </c>
      <c r="F130" s="195" t="s">
        <v>572</v>
      </c>
      <c r="G130" s="190">
        <v>7000</v>
      </c>
    </row>
    <row r="131" spans="1:7" ht="30">
      <c r="A131" s="189" t="s">
        <v>594</v>
      </c>
      <c r="B131" s="201">
        <v>907</v>
      </c>
      <c r="C131" s="193">
        <v>7</v>
      </c>
      <c r="D131" s="193">
        <v>2</v>
      </c>
      <c r="E131" s="194" t="s">
        <v>31</v>
      </c>
      <c r="F131" s="195" t="s">
        <v>572</v>
      </c>
      <c r="G131" s="190">
        <v>6800</v>
      </c>
    </row>
    <row r="132" spans="1:7" ht="30">
      <c r="A132" s="189" t="s">
        <v>585</v>
      </c>
      <c r="B132" s="201">
        <v>907</v>
      </c>
      <c r="C132" s="193">
        <v>7</v>
      </c>
      <c r="D132" s="193">
        <v>2</v>
      </c>
      <c r="E132" s="194" t="s">
        <v>31</v>
      </c>
      <c r="F132" s="195" t="s">
        <v>586</v>
      </c>
      <c r="G132" s="190">
        <v>6800</v>
      </c>
    </row>
    <row r="133" spans="1:7" ht="30">
      <c r="A133" s="189" t="s">
        <v>594</v>
      </c>
      <c r="B133" s="201">
        <v>907</v>
      </c>
      <c r="C133" s="193">
        <v>7</v>
      </c>
      <c r="D133" s="193">
        <v>2</v>
      </c>
      <c r="E133" s="194" t="s">
        <v>32</v>
      </c>
      <c r="F133" s="195" t="s">
        <v>572</v>
      </c>
      <c r="G133" s="190">
        <v>200</v>
      </c>
    </row>
    <row r="134" spans="1:7" ht="30">
      <c r="A134" s="189" t="s">
        <v>585</v>
      </c>
      <c r="B134" s="201">
        <v>907</v>
      </c>
      <c r="C134" s="193">
        <v>7</v>
      </c>
      <c r="D134" s="193">
        <v>2</v>
      </c>
      <c r="E134" s="194" t="s">
        <v>32</v>
      </c>
      <c r="F134" s="195" t="s">
        <v>586</v>
      </c>
      <c r="G134" s="190">
        <v>200</v>
      </c>
    </row>
    <row r="135" spans="1:7" ht="30">
      <c r="A135" s="189" t="s">
        <v>524</v>
      </c>
      <c r="B135" s="201">
        <v>907</v>
      </c>
      <c r="C135" s="193">
        <v>7</v>
      </c>
      <c r="D135" s="193">
        <v>2</v>
      </c>
      <c r="E135" s="194" t="s">
        <v>2</v>
      </c>
      <c r="F135" s="195" t="s">
        <v>572</v>
      </c>
      <c r="G135" s="190">
        <v>687</v>
      </c>
    </row>
    <row r="136" spans="1:7" ht="30">
      <c r="A136" s="189" t="s">
        <v>594</v>
      </c>
      <c r="B136" s="201">
        <v>907</v>
      </c>
      <c r="C136" s="193">
        <v>7</v>
      </c>
      <c r="D136" s="193">
        <v>2</v>
      </c>
      <c r="E136" s="194" t="s">
        <v>3</v>
      </c>
      <c r="F136" s="195" t="s">
        <v>572</v>
      </c>
      <c r="G136" s="190">
        <v>447</v>
      </c>
    </row>
    <row r="137" spans="1:7" ht="30">
      <c r="A137" s="189" t="s">
        <v>585</v>
      </c>
      <c r="B137" s="201">
        <v>907</v>
      </c>
      <c r="C137" s="193">
        <v>7</v>
      </c>
      <c r="D137" s="193">
        <v>2</v>
      </c>
      <c r="E137" s="194" t="s">
        <v>3</v>
      </c>
      <c r="F137" s="195" t="s">
        <v>586</v>
      </c>
      <c r="G137" s="190">
        <v>447</v>
      </c>
    </row>
    <row r="138" spans="1:7" ht="30">
      <c r="A138" s="189" t="s">
        <v>594</v>
      </c>
      <c r="B138" s="201">
        <v>907</v>
      </c>
      <c r="C138" s="193">
        <v>7</v>
      </c>
      <c r="D138" s="193">
        <v>2</v>
      </c>
      <c r="E138" s="194" t="s">
        <v>4</v>
      </c>
      <c r="F138" s="195" t="s">
        <v>572</v>
      </c>
      <c r="G138" s="190">
        <v>240</v>
      </c>
    </row>
    <row r="139" spans="1:7" ht="30">
      <c r="A139" s="189" t="s">
        <v>585</v>
      </c>
      <c r="B139" s="201">
        <v>907</v>
      </c>
      <c r="C139" s="193">
        <v>7</v>
      </c>
      <c r="D139" s="193">
        <v>2</v>
      </c>
      <c r="E139" s="194" t="s">
        <v>4</v>
      </c>
      <c r="F139" s="195" t="s">
        <v>586</v>
      </c>
      <c r="G139" s="190">
        <v>240</v>
      </c>
    </row>
    <row r="140" spans="1:7" ht="45">
      <c r="A140" s="189" t="s">
        <v>592</v>
      </c>
      <c r="B140" s="201">
        <v>907</v>
      </c>
      <c r="C140" s="193">
        <v>7</v>
      </c>
      <c r="D140" s="193">
        <v>2</v>
      </c>
      <c r="E140" s="194" t="s">
        <v>593</v>
      </c>
      <c r="F140" s="195" t="s">
        <v>572</v>
      </c>
      <c r="G140" s="190">
        <v>280</v>
      </c>
    </row>
    <row r="141" spans="1:7" ht="30">
      <c r="A141" s="189" t="s">
        <v>594</v>
      </c>
      <c r="B141" s="201">
        <v>907</v>
      </c>
      <c r="C141" s="193">
        <v>7</v>
      </c>
      <c r="D141" s="193">
        <v>2</v>
      </c>
      <c r="E141" s="194" t="s">
        <v>33</v>
      </c>
      <c r="F141" s="195" t="s">
        <v>572</v>
      </c>
      <c r="G141" s="190">
        <v>213</v>
      </c>
    </row>
    <row r="142" spans="1:7" ht="30">
      <c r="A142" s="189" t="s">
        <v>585</v>
      </c>
      <c r="B142" s="201">
        <v>907</v>
      </c>
      <c r="C142" s="193">
        <v>7</v>
      </c>
      <c r="D142" s="193">
        <v>2</v>
      </c>
      <c r="E142" s="194" t="s">
        <v>33</v>
      </c>
      <c r="F142" s="195" t="s">
        <v>586</v>
      </c>
      <c r="G142" s="190">
        <v>213</v>
      </c>
    </row>
    <row r="143" spans="1:7" ht="30">
      <c r="A143" s="189" t="s">
        <v>594</v>
      </c>
      <c r="B143" s="201">
        <v>907</v>
      </c>
      <c r="C143" s="193">
        <v>7</v>
      </c>
      <c r="D143" s="193">
        <v>2</v>
      </c>
      <c r="E143" s="194" t="s">
        <v>34</v>
      </c>
      <c r="F143" s="195" t="s">
        <v>572</v>
      </c>
      <c r="G143" s="190">
        <v>67</v>
      </c>
    </row>
    <row r="144" spans="1:7" ht="30">
      <c r="A144" s="189" t="s">
        <v>585</v>
      </c>
      <c r="B144" s="201">
        <v>907</v>
      </c>
      <c r="C144" s="193">
        <v>7</v>
      </c>
      <c r="D144" s="193">
        <v>2</v>
      </c>
      <c r="E144" s="194" t="s">
        <v>34</v>
      </c>
      <c r="F144" s="195" t="s">
        <v>586</v>
      </c>
      <c r="G144" s="190">
        <v>67</v>
      </c>
    </row>
    <row r="145" spans="1:7" ht="30">
      <c r="A145" s="189" t="s">
        <v>5</v>
      </c>
      <c r="B145" s="201">
        <v>907</v>
      </c>
      <c r="C145" s="193">
        <v>7</v>
      </c>
      <c r="D145" s="193">
        <v>2</v>
      </c>
      <c r="E145" s="194" t="s">
        <v>6</v>
      </c>
      <c r="F145" s="195" t="s">
        <v>572</v>
      </c>
      <c r="G145" s="190">
        <v>545.9</v>
      </c>
    </row>
    <row r="146" spans="1:7" ht="30">
      <c r="A146" s="189" t="s">
        <v>594</v>
      </c>
      <c r="B146" s="201">
        <v>907</v>
      </c>
      <c r="C146" s="193">
        <v>7</v>
      </c>
      <c r="D146" s="193">
        <v>2</v>
      </c>
      <c r="E146" s="194" t="s">
        <v>35</v>
      </c>
      <c r="F146" s="195" t="s">
        <v>572</v>
      </c>
      <c r="G146" s="190">
        <v>330</v>
      </c>
    </row>
    <row r="147" spans="1:7" ht="30">
      <c r="A147" s="189" t="s">
        <v>585</v>
      </c>
      <c r="B147" s="201">
        <v>907</v>
      </c>
      <c r="C147" s="193">
        <v>7</v>
      </c>
      <c r="D147" s="193">
        <v>2</v>
      </c>
      <c r="E147" s="194" t="s">
        <v>35</v>
      </c>
      <c r="F147" s="195" t="s">
        <v>586</v>
      </c>
      <c r="G147" s="190">
        <v>330</v>
      </c>
    </row>
    <row r="148" spans="1:7" ht="30">
      <c r="A148" s="189" t="s">
        <v>594</v>
      </c>
      <c r="B148" s="201">
        <v>907</v>
      </c>
      <c r="C148" s="193">
        <v>7</v>
      </c>
      <c r="D148" s="193">
        <v>2</v>
      </c>
      <c r="E148" s="194" t="s">
        <v>7</v>
      </c>
      <c r="F148" s="195" t="s">
        <v>572</v>
      </c>
      <c r="G148" s="190">
        <v>117.9</v>
      </c>
    </row>
    <row r="149" spans="1:7" ht="30">
      <c r="A149" s="189" t="s">
        <v>585</v>
      </c>
      <c r="B149" s="201">
        <v>907</v>
      </c>
      <c r="C149" s="193">
        <v>7</v>
      </c>
      <c r="D149" s="193">
        <v>2</v>
      </c>
      <c r="E149" s="194" t="s">
        <v>7</v>
      </c>
      <c r="F149" s="195" t="s">
        <v>586</v>
      </c>
      <c r="G149" s="190">
        <v>117.9</v>
      </c>
    </row>
    <row r="150" spans="1:7" ht="30">
      <c r="A150" s="189" t="s">
        <v>594</v>
      </c>
      <c r="B150" s="201">
        <v>907</v>
      </c>
      <c r="C150" s="193">
        <v>7</v>
      </c>
      <c r="D150" s="193">
        <v>2</v>
      </c>
      <c r="E150" s="194" t="s">
        <v>8</v>
      </c>
      <c r="F150" s="195" t="s">
        <v>572</v>
      </c>
      <c r="G150" s="190">
        <v>98</v>
      </c>
    </row>
    <row r="151" spans="1:7" ht="30">
      <c r="A151" s="189" t="s">
        <v>585</v>
      </c>
      <c r="B151" s="201">
        <v>907</v>
      </c>
      <c r="C151" s="193">
        <v>7</v>
      </c>
      <c r="D151" s="193">
        <v>2</v>
      </c>
      <c r="E151" s="194" t="s">
        <v>8</v>
      </c>
      <c r="F151" s="195" t="s">
        <v>586</v>
      </c>
      <c r="G151" s="190">
        <v>98</v>
      </c>
    </row>
    <row r="152" spans="1:7" ht="45">
      <c r="A152" s="189" t="s">
        <v>542</v>
      </c>
      <c r="B152" s="201">
        <v>907</v>
      </c>
      <c r="C152" s="193">
        <v>7</v>
      </c>
      <c r="D152" s="193">
        <v>2</v>
      </c>
      <c r="E152" s="194" t="s">
        <v>9</v>
      </c>
      <c r="F152" s="195" t="s">
        <v>572</v>
      </c>
      <c r="G152" s="190">
        <v>2241.8000000000002</v>
      </c>
    </row>
    <row r="153" spans="1:7" ht="30">
      <c r="A153" s="189" t="s">
        <v>594</v>
      </c>
      <c r="B153" s="201">
        <v>907</v>
      </c>
      <c r="C153" s="193">
        <v>7</v>
      </c>
      <c r="D153" s="193">
        <v>2</v>
      </c>
      <c r="E153" s="194" t="s">
        <v>39</v>
      </c>
      <c r="F153" s="195" t="s">
        <v>572</v>
      </c>
      <c r="G153" s="190">
        <v>263</v>
      </c>
    </row>
    <row r="154" spans="1:7" ht="30">
      <c r="A154" s="189" t="s">
        <v>585</v>
      </c>
      <c r="B154" s="201">
        <v>907</v>
      </c>
      <c r="C154" s="193">
        <v>7</v>
      </c>
      <c r="D154" s="193">
        <v>2</v>
      </c>
      <c r="E154" s="194" t="s">
        <v>39</v>
      </c>
      <c r="F154" s="195" t="s">
        <v>586</v>
      </c>
      <c r="G154" s="190">
        <v>263</v>
      </c>
    </row>
    <row r="155" spans="1:7" ht="30">
      <c r="A155" s="189" t="s">
        <v>594</v>
      </c>
      <c r="B155" s="201">
        <v>907</v>
      </c>
      <c r="C155" s="193">
        <v>7</v>
      </c>
      <c r="D155" s="193">
        <v>2</v>
      </c>
      <c r="E155" s="194" t="s">
        <v>10</v>
      </c>
      <c r="F155" s="195" t="s">
        <v>572</v>
      </c>
      <c r="G155" s="190">
        <v>1978.8</v>
      </c>
    </row>
    <row r="156" spans="1:7" ht="30">
      <c r="A156" s="189" t="s">
        <v>585</v>
      </c>
      <c r="B156" s="201">
        <v>907</v>
      </c>
      <c r="C156" s="193">
        <v>7</v>
      </c>
      <c r="D156" s="193">
        <v>2</v>
      </c>
      <c r="E156" s="194" t="s">
        <v>10</v>
      </c>
      <c r="F156" s="195" t="s">
        <v>586</v>
      </c>
      <c r="G156" s="190">
        <v>1978.8</v>
      </c>
    </row>
    <row r="157" spans="1:7" ht="45">
      <c r="A157" s="189" t="s">
        <v>547</v>
      </c>
      <c r="B157" s="201">
        <v>907</v>
      </c>
      <c r="C157" s="193">
        <v>7</v>
      </c>
      <c r="D157" s="193">
        <v>2</v>
      </c>
      <c r="E157" s="194" t="s">
        <v>40</v>
      </c>
      <c r="F157" s="195" t="s">
        <v>572</v>
      </c>
      <c r="G157" s="190">
        <v>15</v>
      </c>
    </row>
    <row r="158" spans="1:7" ht="45">
      <c r="A158" s="189" t="s">
        <v>41</v>
      </c>
      <c r="B158" s="201">
        <v>907</v>
      </c>
      <c r="C158" s="193">
        <v>7</v>
      </c>
      <c r="D158" s="193">
        <v>2</v>
      </c>
      <c r="E158" s="194" t="s">
        <v>42</v>
      </c>
      <c r="F158" s="195" t="s">
        <v>572</v>
      </c>
      <c r="G158" s="190">
        <v>15</v>
      </c>
    </row>
    <row r="159" spans="1:7" ht="30">
      <c r="A159" s="189" t="s">
        <v>585</v>
      </c>
      <c r="B159" s="201">
        <v>907</v>
      </c>
      <c r="C159" s="193">
        <v>7</v>
      </c>
      <c r="D159" s="193">
        <v>2</v>
      </c>
      <c r="E159" s="194" t="s">
        <v>42</v>
      </c>
      <c r="F159" s="195" t="s">
        <v>586</v>
      </c>
      <c r="G159" s="190">
        <v>15</v>
      </c>
    </row>
    <row r="160" spans="1:7" ht="30">
      <c r="A160" s="189" t="s">
        <v>43</v>
      </c>
      <c r="B160" s="201">
        <v>907</v>
      </c>
      <c r="C160" s="193">
        <v>7</v>
      </c>
      <c r="D160" s="193">
        <v>5</v>
      </c>
      <c r="E160" s="194" t="s">
        <v>572</v>
      </c>
      <c r="F160" s="195" t="s">
        <v>572</v>
      </c>
      <c r="G160" s="190">
        <v>52.5</v>
      </c>
    </row>
    <row r="161" spans="1:7">
      <c r="A161" s="189" t="s">
        <v>44</v>
      </c>
      <c r="B161" s="201">
        <v>907</v>
      </c>
      <c r="C161" s="193">
        <v>7</v>
      </c>
      <c r="D161" s="193">
        <v>5</v>
      </c>
      <c r="E161" s="194" t="s">
        <v>45</v>
      </c>
      <c r="F161" s="195" t="s">
        <v>572</v>
      </c>
      <c r="G161" s="190">
        <v>52.5</v>
      </c>
    </row>
    <row r="162" spans="1:7">
      <c r="A162" s="189" t="s">
        <v>46</v>
      </c>
      <c r="B162" s="201">
        <v>907</v>
      </c>
      <c r="C162" s="193">
        <v>7</v>
      </c>
      <c r="D162" s="193">
        <v>5</v>
      </c>
      <c r="E162" s="194" t="s">
        <v>47</v>
      </c>
      <c r="F162" s="195" t="s">
        <v>572</v>
      </c>
      <c r="G162" s="190">
        <v>52.5</v>
      </c>
    </row>
    <row r="163" spans="1:7" ht="30">
      <c r="A163" s="189" t="s">
        <v>585</v>
      </c>
      <c r="B163" s="201">
        <v>907</v>
      </c>
      <c r="C163" s="193">
        <v>7</v>
      </c>
      <c r="D163" s="193">
        <v>5</v>
      </c>
      <c r="E163" s="194" t="s">
        <v>47</v>
      </c>
      <c r="F163" s="195" t="s">
        <v>586</v>
      </c>
      <c r="G163" s="190">
        <v>52.5</v>
      </c>
    </row>
    <row r="164" spans="1:7">
      <c r="A164" s="189" t="s">
        <v>55</v>
      </c>
      <c r="B164" s="201">
        <v>907</v>
      </c>
      <c r="C164" s="193">
        <v>7</v>
      </c>
      <c r="D164" s="193">
        <v>7</v>
      </c>
      <c r="E164" s="194" t="s">
        <v>572</v>
      </c>
      <c r="F164" s="195" t="s">
        <v>572</v>
      </c>
      <c r="G164" s="190">
        <v>284.2</v>
      </c>
    </row>
    <row r="165" spans="1:7" ht="60">
      <c r="A165" s="189" t="s">
        <v>521</v>
      </c>
      <c r="B165" s="201">
        <v>907</v>
      </c>
      <c r="C165" s="193">
        <v>7</v>
      </c>
      <c r="D165" s="193">
        <v>7</v>
      </c>
      <c r="E165" s="194" t="s">
        <v>27</v>
      </c>
      <c r="F165" s="195" t="s">
        <v>572</v>
      </c>
      <c r="G165" s="190">
        <v>284.2</v>
      </c>
    </row>
    <row r="166" spans="1:7" ht="60">
      <c r="A166" s="189" t="s">
        <v>56</v>
      </c>
      <c r="B166" s="201">
        <v>907</v>
      </c>
      <c r="C166" s="193">
        <v>7</v>
      </c>
      <c r="D166" s="193">
        <v>7</v>
      </c>
      <c r="E166" s="194" t="s">
        <v>57</v>
      </c>
      <c r="F166" s="195" t="s">
        <v>572</v>
      </c>
      <c r="G166" s="190">
        <v>247.6</v>
      </c>
    </row>
    <row r="167" spans="1:7" ht="30">
      <c r="A167" s="189" t="s">
        <v>585</v>
      </c>
      <c r="B167" s="201">
        <v>907</v>
      </c>
      <c r="C167" s="193">
        <v>7</v>
      </c>
      <c r="D167" s="193">
        <v>7</v>
      </c>
      <c r="E167" s="194" t="s">
        <v>57</v>
      </c>
      <c r="F167" s="195" t="s">
        <v>586</v>
      </c>
      <c r="G167" s="190">
        <v>247.6</v>
      </c>
    </row>
    <row r="168" spans="1:7" ht="30">
      <c r="A168" s="189" t="s">
        <v>594</v>
      </c>
      <c r="B168" s="201">
        <v>907</v>
      </c>
      <c r="C168" s="193">
        <v>7</v>
      </c>
      <c r="D168" s="193">
        <v>7</v>
      </c>
      <c r="E168" s="194" t="s">
        <v>28</v>
      </c>
      <c r="F168" s="195" t="s">
        <v>572</v>
      </c>
      <c r="G168" s="190">
        <v>36.6</v>
      </c>
    </row>
    <row r="169" spans="1:7" ht="30">
      <c r="A169" s="189" t="s">
        <v>585</v>
      </c>
      <c r="B169" s="201">
        <v>907</v>
      </c>
      <c r="C169" s="193">
        <v>7</v>
      </c>
      <c r="D169" s="193">
        <v>7</v>
      </c>
      <c r="E169" s="194" t="s">
        <v>28</v>
      </c>
      <c r="F169" s="195" t="s">
        <v>586</v>
      </c>
      <c r="G169" s="190">
        <v>36.6</v>
      </c>
    </row>
    <row r="170" spans="1:7">
      <c r="A170" s="189" t="s">
        <v>70</v>
      </c>
      <c r="B170" s="201">
        <v>907</v>
      </c>
      <c r="C170" s="193">
        <v>7</v>
      </c>
      <c r="D170" s="193">
        <v>9</v>
      </c>
      <c r="E170" s="194" t="s">
        <v>572</v>
      </c>
      <c r="F170" s="195" t="s">
        <v>572</v>
      </c>
      <c r="G170" s="190">
        <v>5835.6</v>
      </c>
    </row>
    <row r="171" spans="1:7" ht="30">
      <c r="A171" s="189" t="s">
        <v>574</v>
      </c>
      <c r="B171" s="201">
        <v>907</v>
      </c>
      <c r="C171" s="193">
        <v>7</v>
      </c>
      <c r="D171" s="193">
        <v>9</v>
      </c>
      <c r="E171" s="194" t="s">
        <v>575</v>
      </c>
      <c r="F171" s="195" t="s">
        <v>572</v>
      </c>
      <c r="G171" s="190">
        <v>1665.7</v>
      </c>
    </row>
    <row r="172" spans="1:7" ht="30">
      <c r="A172" s="189" t="s">
        <v>576</v>
      </c>
      <c r="B172" s="201">
        <v>907</v>
      </c>
      <c r="C172" s="193">
        <v>7</v>
      </c>
      <c r="D172" s="193">
        <v>9</v>
      </c>
      <c r="E172" s="194" t="s">
        <v>583</v>
      </c>
      <c r="F172" s="195" t="s">
        <v>572</v>
      </c>
      <c r="G172" s="190">
        <v>300</v>
      </c>
    </row>
    <row r="173" spans="1:7" ht="60">
      <c r="A173" s="189" t="s">
        <v>578</v>
      </c>
      <c r="B173" s="201">
        <v>907</v>
      </c>
      <c r="C173" s="193">
        <v>7</v>
      </c>
      <c r="D173" s="193">
        <v>9</v>
      </c>
      <c r="E173" s="194" t="s">
        <v>583</v>
      </c>
      <c r="F173" s="195" t="s">
        <v>579</v>
      </c>
      <c r="G173" s="190">
        <v>300</v>
      </c>
    </row>
    <row r="174" spans="1:7">
      <c r="A174" s="189" t="s">
        <v>580</v>
      </c>
      <c r="B174" s="201">
        <v>907</v>
      </c>
      <c r="C174" s="193">
        <v>7</v>
      </c>
      <c r="D174" s="193">
        <v>9</v>
      </c>
      <c r="E174" s="194" t="s">
        <v>584</v>
      </c>
      <c r="F174" s="195" t="s">
        <v>572</v>
      </c>
      <c r="G174" s="190">
        <v>1365.7</v>
      </c>
    </row>
    <row r="175" spans="1:7" ht="60">
      <c r="A175" s="189" t="s">
        <v>578</v>
      </c>
      <c r="B175" s="201">
        <v>907</v>
      </c>
      <c r="C175" s="193">
        <v>7</v>
      </c>
      <c r="D175" s="193">
        <v>9</v>
      </c>
      <c r="E175" s="194" t="s">
        <v>584</v>
      </c>
      <c r="F175" s="195" t="s">
        <v>579</v>
      </c>
      <c r="G175" s="190">
        <v>1005</v>
      </c>
    </row>
    <row r="176" spans="1:7" ht="30">
      <c r="A176" s="189" t="s">
        <v>585</v>
      </c>
      <c r="B176" s="201">
        <v>907</v>
      </c>
      <c r="C176" s="193">
        <v>7</v>
      </c>
      <c r="D176" s="193">
        <v>9</v>
      </c>
      <c r="E176" s="194" t="s">
        <v>584</v>
      </c>
      <c r="F176" s="195" t="s">
        <v>586</v>
      </c>
      <c r="G176" s="190">
        <v>337</v>
      </c>
    </row>
    <row r="177" spans="1:7">
      <c r="A177" s="189" t="s">
        <v>590</v>
      </c>
      <c r="B177" s="201">
        <v>907</v>
      </c>
      <c r="C177" s="193">
        <v>7</v>
      </c>
      <c r="D177" s="193">
        <v>9</v>
      </c>
      <c r="E177" s="194" t="s">
        <v>584</v>
      </c>
      <c r="F177" s="195" t="s">
        <v>591</v>
      </c>
      <c r="G177" s="190">
        <v>23.7</v>
      </c>
    </row>
    <row r="178" spans="1:7" ht="30">
      <c r="A178" s="189" t="s">
        <v>71</v>
      </c>
      <c r="B178" s="201">
        <v>907</v>
      </c>
      <c r="C178" s="193">
        <v>7</v>
      </c>
      <c r="D178" s="193">
        <v>9</v>
      </c>
      <c r="E178" s="194" t="s">
        <v>72</v>
      </c>
      <c r="F178" s="195" t="s">
        <v>572</v>
      </c>
      <c r="G178" s="190">
        <v>3763.5</v>
      </c>
    </row>
    <row r="179" spans="1:7" ht="30">
      <c r="A179" s="189" t="s">
        <v>640</v>
      </c>
      <c r="B179" s="201">
        <v>907</v>
      </c>
      <c r="C179" s="193">
        <v>7</v>
      </c>
      <c r="D179" s="193">
        <v>9</v>
      </c>
      <c r="E179" s="194" t="s">
        <v>73</v>
      </c>
      <c r="F179" s="195" t="s">
        <v>572</v>
      </c>
      <c r="G179" s="190">
        <v>3763.5</v>
      </c>
    </row>
    <row r="180" spans="1:7" ht="60">
      <c r="A180" s="189" t="s">
        <v>578</v>
      </c>
      <c r="B180" s="201">
        <v>907</v>
      </c>
      <c r="C180" s="193">
        <v>7</v>
      </c>
      <c r="D180" s="193">
        <v>9</v>
      </c>
      <c r="E180" s="194" t="s">
        <v>73</v>
      </c>
      <c r="F180" s="195" t="s">
        <v>579</v>
      </c>
      <c r="G180" s="190">
        <v>3618.5</v>
      </c>
    </row>
    <row r="181" spans="1:7" ht="30">
      <c r="A181" s="189" t="s">
        <v>585</v>
      </c>
      <c r="B181" s="201">
        <v>907</v>
      </c>
      <c r="C181" s="193">
        <v>7</v>
      </c>
      <c r="D181" s="193">
        <v>9</v>
      </c>
      <c r="E181" s="194" t="s">
        <v>73</v>
      </c>
      <c r="F181" s="195" t="s">
        <v>586</v>
      </c>
      <c r="G181" s="190">
        <v>145</v>
      </c>
    </row>
    <row r="182" spans="1:7" ht="60">
      <c r="A182" s="189" t="s">
        <v>521</v>
      </c>
      <c r="B182" s="201">
        <v>907</v>
      </c>
      <c r="C182" s="193">
        <v>7</v>
      </c>
      <c r="D182" s="193">
        <v>9</v>
      </c>
      <c r="E182" s="194" t="s">
        <v>27</v>
      </c>
      <c r="F182" s="195" t="s">
        <v>572</v>
      </c>
      <c r="G182" s="190">
        <v>354</v>
      </c>
    </row>
    <row r="183" spans="1:7" ht="30">
      <c r="A183" s="189" t="s">
        <v>594</v>
      </c>
      <c r="B183" s="201">
        <v>907</v>
      </c>
      <c r="C183" s="193">
        <v>7</v>
      </c>
      <c r="D183" s="193">
        <v>9</v>
      </c>
      <c r="E183" s="194" t="s">
        <v>28</v>
      </c>
      <c r="F183" s="195" t="s">
        <v>572</v>
      </c>
      <c r="G183" s="190">
        <v>354</v>
      </c>
    </row>
    <row r="184" spans="1:7" ht="30">
      <c r="A184" s="189" t="s">
        <v>585</v>
      </c>
      <c r="B184" s="201">
        <v>907</v>
      </c>
      <c r="C184" s="193">
        <v>7</v>
      </c>
      <c r="D184" s="193">
        <v>9</v>
      </c>
      <c r="E184" s="194" t="s">
        <v>28</v>
      </c>
      <c r="F184" s="195" t="s">
        <v>586</v>
      </c>
      <c r="G184" s="190">
        <v>354</v>
      </c>
    </row>
    <row r="185" spans="1:7" ht="45">
      <c r="A185" s="189" t="s">
        <v>540</v>
      </c>
      <c r="B185" s="201">
        <v>907</v>
      </c>
      <c r="C185" s="193">
        <v>7</v>
      </c>
      <c r="D185" s="193">
        <v>9</v>
      </c>
      <c r="E185" s="194" t="s">
        <v>74</v>
      </c>
      <c r="F185" s="195" t="s">
        <v>572</v>
      </c>
      <c r="G185" s="190">
        <v>37.4</v>
      </c>
    </row>
    <row r="186" spans="1:7" ht="30">
      <c r="A186" s="189" t="s">
        <v>594</v>
      </c>
      <c r="B186" s="201">
        <v>907</v>
      </c>
      <c r="C186" s="193">
        <v>7</v>
      </c>
      <c r="D186" s="193">
        <v>9</v>
      </c>
      <c r="E186" s="194" t="s">
        <v>75</v>
      </c>
      <c r="F186" s="195" t="s">
        <v>572</v>
      </c>
      <c r="G186" s="190">
        <v>26</v>
      </c>
    </row>
    <row r="187" spans="1:7" ht="30">
      <c r="A187" s="189" t="s">
        <v>585</v>
      </c>
      <c r="B187" s="201">
        <v>907</v>
      </c>
      <c r="C187" s="193">
        <v>7</v>
      </c>
      <c r="D187" s="193">
        <v>9</v>
      </c>
      <c r="E187" s="194" t="s">
        <v>75</v>
      </c>
      <c r="F187" s="195" t="s">
        <v>586</v>
      </c>
      <c r="G187" s="190">
        <v>26</v>
      </c>
    </row>
    <row r="188" spans="1:7" ht="30">
      <c r="A188" s="189" t="s">
        <v>594</v>
      </c>
      <c r="B188" s="201">
        <v>907</v>
      </c>
      <c r="C188" s="193">
        <v>7</v>
      </c>
      <c r="D188" s="193">
        <v>9</v>
      </c>
      <c r="E188" s="194" t="s">
        <v>76</v>
      </c>
      <c r="F188" s="195" t="s">
        <v>572</v>
      </c>
      <c r="G188" s="190">
        <v>11.4</v>
      </c>
    </row>
    <row r="189" spans="1:7" ht="30">
      <c r="A189" s="189" t="s">
        <v>585</v>
      </c>
      <c r="B189" s="201">
        <v>907</v>
      </c>
      <c r="C189" s="193">
        <v>7</v>
      </c>
      <c r="D189" s="193">
        <v>9</v>
      </c>
      <c r="E189" s="194" t="s">
        <v>76</v>
      </c>
      <c r="F189" s="195" t="s">
        <v>586</v>
      </c>
      <c r="G189" s="190">
        <v>11.4</v>
      </c>
    </row>
    <row r="190" spans="1:7" ht="45">
      <c r="A190" s="189" t="s">
        <v>543</v>
      </c>
      <c r="B190" s="201">
        <v>907</v>
      </c>
      <c r="C190" s="193">
        <v>7</v>
      </c>
      <c r="D190" s="193">
        <v>9</v>
      </c>
      <c r="E190" s="194" t="s">
        <v>11</v>
      </c>
      <c r="F190" s="195" t="s">
        <v>572</v>
      </c>
      <c r="G190" s="190">
        <v>15</v>
      </c>
    </row>
    <row r="191" spans="1:7" ht="60">
      <c r="A191" s="189" t="s">
        <v>77</v>
      </c>
      <c r="B191" s="201">
        <v>907</v>
      </c>
      <c r="C191" s="193">
        <v>7</v>
      </c>
      <c r="D191" s="193">
        <v>9</v>
      </c>
      <c r="E191" s="194" t="s">
        <v>78</v>
      </c>
      <c r="F191" s="195" t="s">
        <v>572</v>
      </c>
      <c r="G191" s="190">
        <v>15</v>
      </c>
    </row>
    <row r="192" spans="1:7" ht="30">
      <c r="A192" s="189" t="s">
        <v>585</v>
      </c>
      <c r="B192" s="201">
        <v>907</v>
      </c>
      <c r="C192" s="193">
        <v>7</v>
      </c>
      <c r="D192" s="193">
        <v>9</v>
      </c>
      <c r="E192" s="194" t="s">
        <v>78</v>
      </c>
      <c r="F192" s="195" t="s">
        <v>586</v>
      </c>
      <c r="G192" s="190">
        <v>15</v>
      </c>
    </row>
    <row r="193" spans="1:7">
      <c r="A193" s="189" t="s">
        <v>98</v>
      </c>
      <c r="B193" s="201">
        <v>907</v>
      </c>
      <c r="C193" s="193">
        <v>10</v>
      </c>
      <c r="D193" s="193">
        <v>0</v>
      </c>
      <c r="E193" s="194" t="s">
        <v>572</v>
      </c>
      <c r="F193" s="195" t="s">
        <v>572</v>
      </c>
      <c r="G193" s="190">
        <v>5706.9</v>
      </c>
    </row>
    <row r="194" spans="1:7">
      <c r="A194" s="189" t="s">
        <v>114</v>
      </c>
      <c r="B194" s="201">
        <v>907</v>
      </c>
      <c r="C194" s="193">
        <v>10</v>
      </c>
      <c r="D194" s="193">
        <v>4</v>
      </c>
      <c r="E194" s="194" t="s">
        <v>572</v>
      </c>
      <c r="F194" s="195" t="s">
        <v>572</v>
      </c>
      <c r="G194" s="190">
        <v>5706.9</v>
      </c>
    </row>
    <row r="195" spans="1:7" ht="30">
      <c r="A195" s="189" t="s">
        <v>574</v>
      </c>
      <c r="B195" s="201">
        <v>907</v>
      </c>
      <c r="C195" s="193">
        <v>10</v>
      </c>
      <c r="D195" s="193">
        <v>4</v>
      </c>
      <c r="E195" s="194" t="s">
        <v>575</v>
      </c>
      <c r="F195" s="195" t="s">
        <v>572</v>
      </c>
      <c r="G195" s="190">
        <v>5706.9</v>
      </c>
    </row>
    <row r="196" spans="1:7" ht="45">
      <c r="A196" s="189" t="s">
        <v>115</v>
      </c>
      <c r="B196" s="201">
        <v>907</v>
      </c>
      <c r="C196" s="193">
        <v>10</v>
      </c>
      <c r="D196" s="193">
        <v>4</v>
      </c>
      <c r="E196" s="194" t="s">
        <v>116</v>
      </c>
      <c r="F196" s="195" t="s">
        <v>572</v>
      </c>
      <c r="G196" s="190">
        <v>5706.9</v>
      </c>
    </row>
    <row r="197" spans="1:7">
      <c r="A197" s="189" t="s">
        <v>634</v>
      </c>
      <c r="B197" s="201">
        <v>907</v>
      </c>
      <c r="C197" s="193">
        <v>10</v>
      </c>
      <c r="D197" s="193">
        <v>4</v>
      </c>
      <c r="E197" s="194" t="s">
        <v>116</v>
      </c>
      <c r="F197" s="195" t="s">
        <v>635</v>
      </c>
      <c r="G197" s="190">
        <v>5706.9</v>
      </c>
    </row>
    <row r="198" spans="1:7">
      <c r="A198" s="189" t="s">
        <v>161</v>
      </c>
      <c r="B198" s="201">
        <v>910</v>
      </c>
      <c r="C198" s="193">
        <v>0</v>
      </c>
      <c r="D198" s="193">
        <v>0</v>
      </c>
      <c r="E198" s="194" t="s">
        <v>572</v>
      </c>
      <c r="F198" s="195" t="s">
        <v>572</v>
      </c>
      <c r="G198" s="190">
        <v>24472.3</v>
      </c>
    </row>
    <row r="199" spans="1:7">
      <c r="A199" s="189" t="s">
        <v>571</v>
      </c>
      <c r="B199" s="201">
        <v>910</v>
      </c>
      <c r="C199" s="193">
        <v>1</v>
      </c>
      <c r="D199" s="193">
        <v>0</v>
      </c>
      <c r="E199" s="194" t="s">
        <v>572</v>
      </c>
      <c r="F199" s="195" t="s">
        <v>572</v>
      </c>
      <c r="G199" s="190">
        <v>14074.9</v>
      </c>
    </row>
    <row r="200" spans="1:7" ht="45">
      <c r="A200" s="189" t="s">
        <v>601</v>
      </c>
      <c r="B200" s="201">
        <v>910</v>
      </c>
      <c r="C200" s="193">
        <v>1</v>
      </c>
      <c r="D200" s="193">
        <v>6</v>
      </c>
      <c r="E200" s="194" t="s">
        <v>572</v>
      </c>
      <c r="F200" s="195" t="s">
        <v>572</v>
      </c>
      <c r="G200" s="190">
        <v>5423.2</v>
      </c>
    </row>
    <row r="201" spans="1:7" ht="30">
      <c r="A201" s="189" t="s">
        <v>574</v>
      </c>
      <c r="B201" s="201">
        <v>910</v>
      </c>
      <c r="C201" s="193">
        <v>1</v>
      </c>
      <c r="D201" s="193">
        <v>6</v>
      </c>
      <c r="E201" s="194" t="s">
        <v>575</v>
      </c>
      <c r="F201" s="195" t="s">
        <v>572</v>
      </c>
      <c r="G201" s="190">
        <v>5413.3</v>
      </c>
    </row>
    <row r="202" spans="1:7" ht="30">
      <c r="A202" s="189" t="s">
        <v>576</v>
      </c>
      <c r="B202" s="201">
        <v>910</v>
      </c>
      <c r="C202" s="193">
        <v>1</v>
      </c>
      <c r="D202" s="193">
        <v>6</v>
      </c>
      <c r="E202" s="194" t="s">
        <v>583</v>
      </c>
      <c r="F202" s="195" t="s">
        <v>572</v>
      </c>
      <c r="G202" s="190">
        <v>940.5</v>
      </c>
    </row>
    <row r="203" spans="1:7" ht="60">
      <c r="A203" s="189" t="s">
        <v>578</v>
      </c>
      <c r="B203" s="201">
        <v>910</v>
      </c>
      <c r="C203" s="193">
        <v>1</v>
      </c>
      <c r="D203" s="193">
        <v>6</v>
      </c>
      <c r="E203" s="194" t="s">
        <v>583</v>
      </c>
      <c r="F203" s="195" t="s">
        <v>579</v>
      </c>
      <c r="G203" s="190">
        <v>940.5</v>
      </c>
    </row>
    <row r="204" spans="1:7">
      <c r="A204" s="189" t="s">
        <v>580</v>
      </c>
      <c r="B204" s="201">
        <v>910</v>
      </c>
      <c r="C204" s="193">
        <v>1</v>
      </c>
      <c r="D204" s="193">
        <v>6</v>
      </c>
      <c r="E204" s="194" t="s">
        <v>584</v>
      </c>
      <c r="F204" s="195" t="s">
        <v>572</v>
      </c>
      <c r="G204" s="190">
        <v>4472.8</v>
      </c>
    </row>
    <row r="205" spans="1:7" ht="60">
      <c r="A205" s="189" t="s">
        <v>578</v>
      </c>
      <c r="B205" s="201">
        <v>910</v>
      </c>
      <c r="C205" s="193">
        <v>1</v>
      </c>
      <c r="D205" s="193">
        <v>6</v>
      </c>
      <c r="E205" s="194" t="s">
        <v>584</v>
      </c>
      <c r="F205" s="195" t="s">
        <v>579</v>
      </c>
      <c r="G205" s="190">
        <v>3148.2</v>
      </c>
    </row>
    <row r="206" spans="1:7" ht="30">
      <c r="A206" s="189" t="s">
        <v>585</v>
      </c>
      <c r="B206" s="201">
        <v>910</v>
      </c>
      <c r="C206" s="193">
        <v>1</v>
      </c>
      <c r="D206" s="193">
        <v>6</v>
      </c>
      <c r="E206" s="194" t="s">
        <v>584</v>
      </c>
      <c r="F206" s="195" t="s">
        <v>586</v>
      </c>
      <c r="G206" s="190">
        <v>1324.4</v>
      </c>
    </row>
    <row r="207" spans="1:7">
      <c r="A207" s="189" t="s">
        <v>590</v>
      </c>
      <c r="B207" s="201">
        <v>910</v>
      </c>
      <c r="C207" s="193">
        <v>1</v>
      </c>
      <c r="D207" s="193">
        <v>6</v>
      </c>
      <c r="E207" s="194" t="s">
        <v>584</v>
      </c>
      <c r="F207" s="195" t="s">
        <v>591</v>
      </c>
      <c r="G207" s="190">
        <v>0.2</v>
      </c>
    </row>
    <row r="208" spans="1:7" ht="45">
      <c r="A208" s="189" t="s">
        <v>518</v>
      </c>
      <c r="B208" s="201">
        <v>910</v>
      </c>
      <c r="C208" s="193">
        <v>1</v>
      </c>
      <c r="D208" s="193">
        <v>6</v>
      </c>
      <c r="E208" s="194" t="s">
        <v>604</v>
      </c>
      <c r="F208" s="195" t="s">
        <v>572</v>
      </c>
      <c r="G208" s="190">
        <v>9.9</v>
      </c>
    </row>
    <row r="209" spans="1:7" ht="30">
      <c r="A209" s="189" t="s">
        <v>594</v>
      </c>
      <c r="B209" s="201">
        <v>910</v>
      </c>
      <c r="C209" s="193">
        <v>1</v>
      </c>
      <c r="D209" s="193">
        <v>6</v>
      </c>
      <c r="E209" s="194" t="s">
        <v>605</v>
      </c>
      <c r="F209" s="195" t="s">
        <v>572</v>
      </c>
      <c r="G209" s="190">
        <v>9.9</v>
      </c>
    </row>
    <row r="210" spans="1:7" ht="30">
      <c r="A210" s="189" t="s">
        <v>585</v>
      </c>
      <c r="B210" s="201">
        <v>910</v>
      </c>
      <c r="C210" s="193">
        <v>1</v>
      </c>
      <c r="D210" s="193">
        <v>6</v>
      </c>
      <c r="E210" s="194" t="s">
        <v>605</v>
      </c>
      <c r="F210" s="195" t="s">
        <v>586</v>
      </c>
      <c r="G210" s="190">
        <v>9.9</v>
      </c>
    </row>
    <row r="211" spans="1:7">
      <c r="A211" s="189" t="s">
        <v>615</v>
      </c>
      <c r="B211" s="201">
        <v>910</v>
      </c>
      <c r="C211" s="193">
        <v>1</v>
      </c>
      <c r="D211" s="193">
        <v>13</v>
      </c>
      <c r="E211" s="194" t="s">
        <v>572</v>
      </c>
      <c r="F211" s="195" t="s">
        <v>572</v>
      </c>
      <c r="G211" s="190">
        <v>8651.7000000000007</v>
      </c>
    </row>
    <row r="212" spans="1:7">
      <c r="A212" s="189" t="s">
        <v>638</v>
      </c>
      <c r="B212" s="201">
        <v>910</v>
      </c>
      <c r="C212" s="193">
        <v>1</v>
      </c>
      <c r="D212" s="193">
        <v>13</v>
      </c>
      <c r="E212" s="194" t="s">
        <v>639</v>
      </c>
      <c r="F212" s="195" t="s">
        <v>572</v>
      </c>
      <c r="G212" s="190">
        <v>8641.6</v>
      </c>
    </row>
    <row r="213" spans="1:7" ht="30">
      <c r="A213" s="189" t="s">
        <v>640</v>
      </c>
      <c r="B213" s="201">
        <v>910</v>
      </c>
      <c r="C213" s="193">
        <v>1</v>
      </c>
      <c r="D213" s="193">
        <v>13</v>
      </c>
      <c r="E213" s="194" t="s">
        <v>641</v>
      </c>
      <c r="F213" s="195" t="s">
        <v>572</v>
      </c>
      <c r="G213" s="190">
        <v>5641.6</v>
      </c>
    </row>
    <row r="214" spans="1:7" ht="60">
      <c r="A214" s="189" t="s">
        <v>578</v>
      </c>
      <c r="B214" s="201">
        <v>910</v>
      </c>
      <c r="C214" s="193">
        <v>1</v>
      </c>
      <c r="D214" s="193">
        <v>13</v>
      </c>
      <c r="E214" s="194" t="s">
        <v>641</v>
      </c>
      <c r="F214" s="195" t="s">
        <v>579</v>
      </c>
      <c r="G214" s="190">
        <v>4826.1000000000004</v>
      </c>
    </row>
    <row r="215" spans="1:7" ht="30">
      <c r="A215" s="189" t="s">
        <v>585</v>
      </c>
      <c r="B215" s="201">
        <v>910</v>
      </c>
      <c r="C215" s="193">
        <v>1</v>
      </c>
      <c r="D215" s="193">
        <v>13</v>
      </c>
      <c r="E215" s="194" t="s">
        <v>641</v>
      </c>
      <c r="F215" s="195" t="s">
        <v>586</v>
      </c>
      <c r="G215" s="190">
        <v>815.5</v>
      </c>
    </row>
    <row r="216" spans="1:7" ht="45">
      <c r="A216" s="189" t="s">
        <v>451</v>
      </c>
      <c r="B216" s="201">
        <v>910</v>
      </c>
      <c r="C216" s="193">
        <v>1</v>
      </c>
      <c r="D216" s="193">
        <v>13</v>
      </c>
      <c r="E216" s="194" t="s">
        <v>642</v>
      </c>
      <c r="F216" s="195" t="s">
        <v>572</v>
      </c>
      <c r="G216" s="190">
        <v>3000</v>
      </c>
    </row>
    <row r="217" spans="1:7" ht="60">
      <c r="A217" s="189" t="s">
        <v>578</v>
      </c>
      <c r="B217" s="201">
        <v>910</v>
      </c>
      <c r="C217" s="193">
        <v>1</v>
      </c>
      <c r="D217" s="193">
        <v>13</v>
      </c>
      <c r="E217" s="194" t="s">
        <v>642</v>
      </c>
      <c r="F217" s="195" t="s">
        <v>579</v>
      </c>
      <c r="G217" s="190">
        <v>3000</v>
      </c>
    </row>
    <row r="218" spans="1:7" ht="45">
      <c r="A218" s="189" t="s">
        <v>518</v>
      </c>
      <c r="B218" s="201">
        <v>910</v>
      </c>
      <c r="C218" s="193">
        <v>1</v>
      </c>
      <c r="D218" s="193">
        <v>13</v>
      </c>
      <c r="E218" s="194" t="s">
        <v>604</v>
      </c>
      <c r="F218" s="195" t="s">
        <v>572</v>
      </c>
      <c r="G218" s="190">
        <v>10.1</v>
      </c>
    </row>
    <row r="219" spans="1:7" ht="30">
      <c r="A219" s="189" t="s">
        <v>594</v>
      </c>
      <c r="B219" s="201">
        <v>910</v>
      </c>
      <c r="C219" s="193">
        <v>1</v>
      </c>
      <c r="D219" s="193">
        <v>13</v>
      </c>
      <c r="E219" s="194" t="s">
        <v>605</v>
      </c>
      <c r="F219" s="195" t="s">
        <v>572</v>
      </c>
      <c r="G219" s="190">
        <v>10.1</v>
      </c>
    </row>
    <row r="220" spans="1:7" ht="30">
      <c r="A220" s="189" t="s">
        <v>585</v>
      </c>
      <c r="B220" s="201">
        <v>910</v>
      </c>
      <c r="C220" s="193">
        <v>1</v>
      </c>
      <c r="D220" s="193">
        <v>13</v>
      </c>
      <c r="E220" s="194" t="s">
        <v>605</v>
      </c>
      <c r="F220" s="195" t="s">
        <v>586</v>
      </c>
      <c r="G220" s="190">
        <v>10.1</v>
      </c>
    </row>
    <row r="221" spans="1:7">
      <c r="A221" s="189" t="s">
        <v>684</v>
      </c>
      <c r="B221" s="201">
        <v>910</v>
      </c>
      <c r="C221" s="193">
        <v>7</v>
      </c>
      <c r="D221" s="193">
        <v>0</v>
      </c>
      <c r="E221" s="194" t="s">
        <v>572</v>
      </c>
      <c r="F221" s="195" t="s">
        <v>572</v>
      </c>
      <c r="G221" s="190">
        <v>50</v>
      </c>
    </row>
    <row r="222" spans="1:7" ht="30">
      <c r="A222" s="189" t="s">
        <v>43</v>
      </c>
      <c r="B222" s="201">
        <v>910</v>
      </c>
      <c r="C222" s="193">
        <v>7</v>
      </c>
      <c r="D222" s="193">
        <v>5</v>
      </c>
      <c r="E222" s="194" t="s">
        <v>572</v>
      </c>
      <c r="F222" s="195" t="s">
        <v>572</v>
      </c>
      <c r="G222" s="190">
        <v>50</v>
      </c>
    </row>
    <row r="223" spans="1:7" ht="45">
      <c r="A223" s="189" t="s">
        <v>518</v>
      </c>
      <c r="B223" s="201">
        <v>910</v>
      </c>
      <c r="C223" s="193">
        <v>7</v>
      </c>
      <c r="D223" s="193">
        <v>5</v>
      </c>
      <c r="E223" s="194" t="s">
        <v>604</v>
      </c>
      <c r="F223" s="195" t="s">
        <v>572</v>
      </c>
      <c r="G223" s="190">
        <v>50</v>
      </c>
    </row>
    <row r="224" spans="1:7" ht="30">
      <c r="A224" s="189" t="s">
        <v>594</v>
      </c>
      <c r="B224" s="201">
        <v>910</v>
      </c>
      <c r="C224" s="193">
        <v>7</v>
      </c>
      <c r="D224" s="193">
        <v>5</v>
      </c>
      <c r="E224" s="194" t="s">
        <v>48</v>
      </c>
      <c r="F224" s="195" t="s">
        <v>572</v>
      </c>
      <c r="G224" s="190">
        <v>50</v>
      </c>
    </row>
    <row r="225" spans="1:7" ht="30">
      <c r="A225" s="189" t="s">
        <v>585</v>
      </c>
      <c r="B225" s="201">
        <v>910</v>
      </c>
      <c r="C225" s="193">
        <v>7</v>
      </c>
      <c r="D225" s="193">
        <v>5</v>
      </c>
      <c r="E225" s="194" t="s">
        <v>48</v>
      </c>
      <c r="F225" s="195" t="s">
        <v>586</v>
      </c>
      <c r="G225" s="190">
        <v>50</v>
      </c>
    </row>
    <row r="226" spans="1:7" ht="30">
      <c r="A226" s="189" t="s">
        <v>138</v>
      </c>
      <c r="B226" s="201">
        <v>910</v>
      </c>
      <c r="C226" s="193">
        <v>13</v>
      </c>
      <c r="D226" s="193">
        <v>0</v>
      </c>
      <c r="E226" s="194" t="s">
        <v>572</v>
      </c>
      <c r="F226" s="195" t="s">
        <v>572</v>
      </c>
      <c r="G226" s="190">
        <v>1750.4</v>
      </c>
    </row>
    <row r="227" spans="1:7" ht="30">
      <c r="A227" s="189" t="s">
        <v>139</v>
      </c>
      <c r="B227" s="201">
        <v>910</v>
      </c>
      <c r="C227" s="193">
        <v>13</v>
      </c>
      <c r="D227" s="193">
        <v>1</v>
      </c>
      <c r="E227" s="194" t="s">
        <v>572</v>
      </c>
      <c r="F227" s="195" t="s">
        <v>572</v>
      </c>
      <c r="G227" s="190">
        <v>1750.4</v>
      </c>
    </row>
    <row r="228" spans="1:7">
      <c r="A228" s="189" t="s">
        <v>140</v>
      </c>
      <c r="B228" s="201">
        <v>910</v>
      </c>
      <c r="C228" s="193">
        <v>13</v>
      </c>
      <c r="D228" s="193">
        <v>1</v>
      </c>
      <c r="E228" s="194" t="s">
        <v>141</v>
      </c>
      <c r="F228" s="195" t="s">
        <v>572</v>
      </c>
      <c r="G228" s="190">
        <v>1750.4</v>
      </c>
    </row>
    <row r="229" spans="1:7">
      <c r="A229" s="189" t="s">
        <v>142</v>
      </c>
      <c r="B229" s="201">
        <v>910</v>
      </c>
      <c r="C229" s="193">
        <v>13</v>
      </c>
      <c r="D229" s="193">
        <v>1</v>
      </c>
      <c r="E229" s="194" t="s">
        <v>143</v>
      </c>
      <c r="F229" s="195" t="s">
        <v>572</v>
      </c>
      <c r="G229" s="190">
        <v>1750.4</v>
      </c>
    </row>
    <row r="230" spans="1:7">
      <c r="A230" s="189" t="s">
        <v>144</v>
      </c>
      <c r="B230" s="201">
        <v>910</v>
      </c>
      <c r="C230" s="193">
        <v>13</v>
      </c>
      <c r="D230" s="193">
        <v>1</v>
      </c>
      <c r="E230" s="194" t="s">
        <v>143</v>
      </c>
      <c r="F230" s="195" t="s">
        <v>145</v>
      </c>
      <c r="G230" s="190">
        <v>1750.4</v>
      </c>
    </row>
    <row r="231" spans="1:7" ht="45">
      <c r="A231" s="189" t="s">
        <v>146</v>
      </c>
      <c r="B231" s="201">
        <v>910</v>
      </c>
      <c r="C231" s="193">
        <v>14</v>
      </c>
      <c r="D231" s="193">
        <v>0</v>
      </c>
      <c r="E231" s="194" t="s">
        <v>572</v>
      </c>
      <c r="F231" s="195" t="s">
        <v>572</v>
      </c>
      <c r="G231" s="190">
        <v>8597</v>
      </c>
    </row>
    <row r="232" spans="1:7" ht="45">
      <c r="A232" s="189" t="s">
        <v>147</v>
      </c>
      <c r="B232" s="201">
        <v>910</v>
      </c>
      <c r="C232" s="193">
        <v>14</v>
      </c>
      <c r="D232" s="193">
        <v>1</v>
      </c>
      <c r="E232" s="194" t="s">
        <v>572</v>
      </c>
      <c r="F232" s="195" t="s">
        <v>572</v>
      </c>
      <c r="G232" s="190">
        <v>8597</v>
      </c>
    </row>
    <row r="233" spans="1:7" ht="30">
      <c r="A233" s="189" t="s">
        <v>148</v>
      </c>
      <c r="B233" s="201">
        <v>910</v>
      </c>
      <c r="C233" s="193">
        <v>14</v>
      </c>
      <c r="D233" s="193">
        <v>1</v>
      </c>
      <c r="E233" s="194" t="s">
        <v>149</v>
      </c>
      <c r="F233" s="195" t="s">
        <v>572</v>
      </c>
      <c r="G233" s="190">
        <v>8597</v>
      </c>
    </row>
    <row r="234" spans="1:7" ht="45">
      <c r="A234" s="189" t="s">
        <v>150</v>
      </c>
      <c r="B234" s="201">
        <v>910</v>
      </c>
      <c r="C234" s="193">
        <v>14</v>
      </c>
      <c r="D234" s="193">
        <v>1</v>
      </c>
      <c r="E234" s="194" t="s">
        <v>151</v>
      </c>
      <c r="F234" s="195" t="s">
        <v>572</v>
      </c>
      <c r="G234" s="190">
        <v>8597</v>
      </c>
    </row>
    <row r="235" spans="1:7">
      <c r="A235" s="189" t="s">
        <v>152</v>
      </c>
      <c r="B235" s="201">
        <v>910</v>
      </c>
      <c r="C235" s="193">
        <v>14</v>
      </c>
      <c r="D235" s="193">
        <v>1</v>
      </c>
      <c r="E235" s="194" t="s">
        <v>151</v>
      </c>
      <c r="F235" s="195" t="s">
        <v>153</v>
      </c>
      <c r="G235" s="190">
        <v>8597</v>
      </c>
    </row>
    <row r="236" spans="1:7">
      <c r="A236" s="189" t="s">
        <v>533</v>
      </c>
      <c r="B236" s="201">
        <v>913</v>
      </c>
      <c r="C236" s="193">
        <v>0</v>
      </c>
      <c r="D236" s="193">
        <v>0</v>
      </c>
      <c r="E236" s="194" t="s">
        <v>572</v>
      </c>
      <c r="F236" s="195" t="s">
        <v>572</v>
      </c>
      <c r="G236" s="190">
        <v>15037.6</v>
      </c>
    </row>
    <row r="237" spans="1:7">
      <c r="A237" s="189" t="s">
        <v>571</v>
      </c>
      <c r="B237" s="201">
        <v>913</v>
      </c>
      <c r="C237" s="193">
        <v>1</v>
      </c>
      <c r="D237" s="193">
        <v>0</v>
      </c>
      <c r="E237" s="194" t="s">
        <v>572</v>
      </c>
      <c r="F237" s="195" t="s">
        <v>572</v>
      </c>
      <c r="G237" s="190">
        <v>11817.6</v>
      </c>
    </row>
    <row r="238" spans="1:7">
      <c r="A238" s="189" t="s">
        <v>615</v>
      </c>
      <c r="B238" s="201">
        <v>913</v>
      </c>
      <c r="C238" s="193">
        <v>1</v>
      </c>
      <c r="D238" s="193">
        <v>13</v>
      </c>
      <c r="E238" s="194" t="s">
        <v>572</v>
      </c>
      <c r="F238" s="195" t="s">
        <v>572</v>
      </c>
      <c r="G238" s="190">
        <v>11817.6</v>
      </c>
    </row>
    <row r="239" spans="1:7" ht="30">
      <c r="A239" s="189" t="s">
        <v>574</v>
      </c>
      <c r="B239" s="201">
        <v>913</v>
      </c>
      <c r="C239" s="193">
        <v>1</v>
      </c>
      <c r="D239" s="193">
        <v>13</v>
      </c>
      <c r="E239" s="194" t="s">
        <v>575</v>
      </c>
      <c r="F239" s="195" t="s">
        <v>572</v>
      </c>
      <c r="G239" s="190">
        <v>1761.3</v>
      </c>
    </row>
    <row r="240" spans="1:7" ht="30">
      <c r="A240" s="189" t="s">
        <v>576</v>
      </c>
      <c r="B240" s="201">
        <v>913</v>
      </c>
      <c r="C240" s="193">
        <v>1</v>
      </c>
      <c r="D240" s="193">
        <v>13</v>
      </c>
      <c r="E240" s="194" t="s">
        <v>583</v>
      </c>
      <c r="F240" s="195" t="s">
        <v>572</v>
      </c>
      <c r="G240" s="190">
        <v>395</v>
      </c>
    </row>
    <row r="241" spans="1:7" ht="60">
      <c r="A241" s="189" t="s">
        <v>578</v>
      </c>
      <c r="B241" s="201">
        <v>913</v>
      </c>
      <c r="C241" s="193">
        <v>1</v>
      </c>
      <c r="D241" s="193">
        <v>13</v>
      </c>
      <c r="E241" s="194" t="s">
        <v>583</v>
      </c>
      <c r="F241" s="195" t="s">
        <v>579</v>
      </c>
      <c r="G241" s="190">
        <v>395</v>
      </c>
    </row>
    <row r="242" spans="1:7">
      <c r="A242" s="189" t="s">
        <v>580</v>
      </c>
      <c r="B242" s="201">
        <v>913</v>
      </c>
      <c r="C242" s="193">
        <v>1</v>
      </c>
      <c r="D242" s="193">
        <v>13</v>
      </c>
      <c r="E242" s="194" t="s">
        <v>584</v>
      </c>
      <c r="F242" s="195" t="s">
        <v>572</v>
      </c>
      <c r="G242" s="190">
        <v>1366.3</v>
      </c>
    </row>
    <row r="243" spans="1:7" ht="60">
      <c r="A243" s="189" t="s">
        <v>578</v>
      </c>
      <c r="B243" s="201">
        <v>913</v>
      </c>
      <c r="C243" s="193">
        <v>1</v>
      </c>
      <c r="D243" s="193">
        <v>13</v>
      </c>
      <c r="E243" s="194" t="s">
        <v>584</v>
      </c>
      <c r="F243" s="195" t="s">
        <v>579</v>
      </c>
      <c r="G243" s="190">
        <v>1335.7</v>
      </c>
    </row>
    <row r="244" spans="1:7" ht="30">
      <c r="A244" s="189" t="s">
        <v>585</v>
      </c>
      <c r="B244" s="201">
        <v>913</v>
      </c>
      <c r="C244" s="193">
        <v>1</v>
      </c>
      <c r="D244" s="193">
        <v>13</v>
      </c>
      <c r="E244" s="194" t="s">
        <v>584</v>
      </c>
      <c r="F244" s="195" t="s">
        <v>586</v>
      </c>
      <c r="G244" s="190">
        <v>29</v>
      </c>
    </row>
    <row r="245" spans="1:7">
      <c r="A245" s="189" t="s">
        <v>590</v>
      </c>
      <c r="B245" s="201">
        <v>913</v>
      </c>
      <c r="C245" s="193">
        <v>1</v>
      </c>
      <c r="D245" s="193">
        <v>13</v>
      </c>
      <c r="E245" s="194" t="s">
        <v>584</v>
      </c>
      <c r="F245" s="195" t="s">
        <v>591</v>
      </c>
      <c r="G245" s="190">
        <v>1.6</v>
      </c>
    </row>
    <row r="246" spans="1:7" ht="30">
      <c r="A246" s="189" t="s">
        <v>628</v>
      </c>
      <c r="B246" s="201">
        <v>913</v>
      </c>
      <c r="C246" s="193">
        <v>1</v>
      </c>
      <c r="D246" s="193">
        <v>13</v>
      </c>
      <c r="E246" s="194" t="s">
        <v>629</v>
      </c>
      <c r="F246" s="195" t="s">
        <v>572</v>
      </c>
      <c r="G246" s="190">
        <v>242.7</v>
      </c>
    </row>
    <row r="247" spans="1:7" ht="30">
      <c r="A247" s="189" t="s">
        <v>630</v>
      </c>
      <c r="B247" s="201">
        <v>913</v>
      </c>
      <c r="C247" s="193">
        <v>1</v>
      </c>
      <c r="D247" s="193">
        <v>13</v>
      </c>
      <c r="E247" s="194" t="s">
        <v>631</v>
      </c>
      <c r="F247" s="195" t="s">
        <v>572</v>
      </c>
      <c r="G247" s="190">
        <v>242.7</v>
      </c>
    </row>
    <row r="248" spans="1:7" ht="30">
      <c r="A248" s="189" t="s">
        <v>585</v>
      </c>
      <c r="B248" s="201">
        <v>913</v>
      </c>
      <c r="C248" s="193">
        <v>1</v>
      </c>
      <c r="D248" s="193">
        <v>13</v>
      </c>
      <c r="E248" s="194" t="s">
        <v>631</v>
      </c>
      <c r="F248" s="195" t="s">
        <v>586</v>
      </c>
      <c r="G248" s="190">
        <v>163.5</v>
      </c>
    </row>
    <row r="249" spans="1:7">
      <c r="A249" s="189" t="s">
        <v>590</v>
      </c>
      <c r="B249" s="201">
        <v>913</v>
      </c>
      <c r="C249" s="193">
        <v>1</v>
      </c>
      <c r="D249" s="193">
        <v>13</v>
      </c>
      <c r="E249" s="194" t="s">
        <v>631</v>
      </c>
      <c r="F249" s="195" t="s">
        <v>591</v>
      </c>
      <c r="G249" s="190">
        <v>79.2</v>
      </c>
    </row>
    <row r="250" spans="1:7" ht="30">
      <c r="A250" s="189" t="s">
        <v>643</v>
      </c>
      <c r="B250" s="201">
        <v>913</v>
      </c>
      <c r="C250" s="193">
        <v>1</v>
      </c>
      <c r="D250" s="193">
        <v>13</v>
      </c>
      <c r="E250" s="194" t="s">
        <v>644</v>
      </c>
      <c r="F250" s="195" t="s">
        <v>572</v>
      </c>
      <c r="G250" s="190">
        <v>8663.6</v>
      </c>
    </row>
    <row r="251" spans="1:7">
      <c r="A251" s="189" t="s">
        <v>645</v>
      </c>
      <c r="B251" s="201">
        <v>913</v>
      </c>
      <c r="C251" s="193">
        <v>1</v>
      </c>
      <c r="D251" s="193">
        <v>13</v>
      </c>
      <c r="E251" s="194" t="s">
        <v>646</v>
      </c>
      <c r="F251" s="195" t="s">
        <v>572</v>
      </c>
      <c r="G251" s="190">
        <v>546.4</v>
      </c>
    </row>
    <row r="252" spans="1:7" ht="30">
      <c r="A252" s="189" t="s">
        <v>647</v>
      </c>
      <c r="B252" s="201">
        <v>913</v>
      </c>
      <c r="C252" s="193">
        <v>1</v>
      </c>
      <c r="D252" s="193">
        <v>13</v>
      </c>
      <c r="E252" s="194" t="s">
        <v>646</v>
      </c>
      <c r="F252" s="195" t="s">
        <v>648</v>
      </c>
      <c r="G252" s="190">
        <v>546.4</v>
      </c>
    </row>
    <row r="253" spans="1:7">
      <c r="A253" s="189" t="s">
        <v>649</v>
      </c>
      <c r="B253" s="201">
        <v>913</v>
      </c>
      <c r="C253" s="193">
        <v>1</v>
      </c>
      <c r="D253" s="193">
        <v>13</v>
      </c>
      <c r="E253" s="194" t="s">
        <v>650</v>
      </c>
      <c r="F253" s="195" t="s">
        <v>572</v>
      </c>
      <c r="G253" s="190">
        <v>8117.2</v>
      </c>
    </row>
    <row r="254" spans="1:7" ht="30">
      <c r="A254" s="189" t="s">
        <v>647</v>
      </c>
      <c r="B254" s="201">
        <v>913</v>
      </c>
      <c r="C254" s="193">
        <v>1</v>
      </c>
      <c r="D254" s="193">
        <v>13</v>
      </c>
      <c r="E254" s="194" t="s">
        <v>650</v>
      </c>
      <c r="F254" s="195" t="s">
        <v>648</v>
      </c>
      <c r="G254" s="190">
        <v>8117.2</v>
      </c>
    </row>
    <row r="255" spans="1:7" ht="45">
      <c r="A255" s="189" t="s">
        <v>532</v>
      </c>
      <c r="B255" s="201">
        <v>913</v>
      </c>
      <c r="C255" s="193">
        <v>1</v>
      </c>
      <c r="D255" s="193">
        <v>13</v>
      </c>
      <c r="E255" s="194" t="s">
        <v>654</v>
      </c>
      <c r="F255" s="195" t="s">
        <v>572</v>
      </c>
      <c r="G255" s="190">
        <v>1150</v>
      </c>
    </row>
    <row r="256" spans="1:7" ht="45">
      <c r="A256" s="189" t="s">
        <v>655</v>
      </c>
      <c r="B256" s="201">
        <v>913</v>
      </c>
      <c r="C256" s="193">
        <v>1</v>
      </c>
      <c r="D256" s="193">
        <v>13</v>
      </c>
      <c r="E256" s="194" t="s">
        <v>656</v>
      </c>
      <c r="F256" s="195" t="s">
        <v>572</v>
      </c>
      <c r="G256" s="190">
        <v>1150</v>
      </c>
    </row>
    <row r="257" spans="1:7" ht="30">
      <c r="A257" s="189" t="s">
        <v>585</v>
      </c>
      <c r="B257" s="201">
        <v>913</v>
      </c>
      <c r="C257" s="193">
        <v>1</v>
      </c>
      <c r="D257" s="193">
        <v>13</v>
      </c>
      <c r="E257" s="194" t="s">
        <v>656</v>
      </c>
      <c r="F257" s="195" t="s">
        <v>586</v>
      </c>
      <c r="G257" s="190">
        <v>1150</v>
      </c>
    </row>
    <row r="258" spans="1:7">
      <c r="A258" s="189" t="s">
        <v>662</v>
      </c>
      <c r="B258" s="201">
        <v>913</v>
      </c>
      <c r="C258" s="193">
        <v>4</v>
      </c>
      <c r="D258" s="193">
        <v>0</v>
      </c>
      <c r="E258" s="194" t="s">
        <v>572</v>
      </c>
      <c r="F258" s="195" t="s">
        <v>572</v>
      </c>
      <c r="G258" s="190">
        <v>65</v>
      </c>
    </row>
    <row r="259" spans="1:7">
      <c r="A259" s="189" t="s">
        <v>673</v>
      </c>
      <c r="B259" s="201">
        <v>913</v>
      </c>
      <c r="C259" s="193">
        <v>4</v>
      </c>
      <c r="D259" s="193">
        <v>12</v>
      </c>
      <c r="E259" s="194" t="s">
        <v>572</v>
      </c>
      <c r="F259" s="195" t="s">
        <v>572</v>
      </c>
      <c r="G259" s="190">
        <v>65</v>
      </c>
    </row>
    <row r="260" spans="1:7" ht="45">
      <c r="A260" s="189" t="s">
        <v>532</v>
      </c>
      <c r="B260" s="201">
        <v>913</v>
      </c>
      <c r="C260" s="193">
        <v>4</v>
      </c>
      <c r="D260" s="193">
        <v>12</v>
      </c>
      <c r="E260" s="194" t="s">
        <v>654</v>
      </c>
      <c r="F260" s="195" t="s">
        <v>572</v>
      </c>
      <c r="G260" s="190">
        <v>65</v>
      </c>
    </row>
    <row r="261" spans="1:7" ht="45">
      <c r="A261" s="189" t="s">
        <v>655</v>
      </c>
      <c r="B261" s="201">
        <v>913</v>
      </c>
      <c r="C261" s="193">
        <v>4</v>
      </c>
      <c r="D261" s="193">
        <v>12</v>
      </c>
      <c r="E261" s="194" t="s">
        <v>656</v>
      </c>
      <c r="F261" s="195" t="s">
        <v>572</v>
      </c>
      <c r="G261" s="190">
        <v>65</v>
      </c>
    </row>
    <row r="262" spans="1:7" ht="30">
      <c r="A262" s="189" t="s">
        <v>585</v>
      </c>
      <c r="B262" s="201">
        <v>913</v>
      </c>
      <c r="C262" s="193">
        <v>4</v>
      </c>
      <c r="D262" s="193">
        <v>12</v>
      </c>
      <c r="E262" s="194" t="s">
        <v>656</v>
      </c>
      <c r="F262" s="195" t="s">
        <v>586</v>
      </c>
      <c r="G262" s="190">
        <v>65</v>
      </c>
    </row>
    <row r="263" spans="1:7">
      <c r="A263" s="189" t="s">
        <v>677</v>
      </c>
      <c r="B263" s="201">
        <v>913</v>
      </c>
      <c r="C263" s="193">
        <v>5</v>
      </c>
      <c r="D263" s="193">
        <v>0</v>
      </c>
      <c r="E263" s="194" t="s">
        <v>572</v>
      </c>
      <c r="F263" s="195" t="s">
        <v>572</v>
      </c>
      <c r="G263" s="190">
        <v>500</v>
      </c>
    </row>
    <row r="264" spans="1:7">
      <c r="A264" s="189" t="s">
        <v>678</v>
      </c>
      <c r="B264" s="201">
        <v>913</v>
      </c>
      <c r="C264" s="193">
        <v>5</v>
      </c>
      <c r="D264" s="193">
        <v>1</v>
      </c>
      <c r="E264" s="194" t="s">
        <v>572</v>
      </c>
      <c r="F264" s="195" t="s">
        <v>572</v>
      </c>
      <c r="G264" s="190">
        <v>500</v>
      </c>
    </row>
    <row r="265" spans="1:7">
      <c r="A265" s="189" t="s">
        <v>679</v>
      </c>
      <c r="B265" s="201">
        <v>913</v>
      </c>
      <c r="C265" s="193">
        <v>5</v>
      </c>
      <c r="D265" s="193">
        <v>1</v>
      </c>
      <c r="E265" s="194" t="s">
        <v>680</v>
      </c>
      <c r="F265" s="195" t="s">
        <v>572</v>
      </c>
      <c r="G265" s="190">
        <v>500</v>
      </c>
    </row>
    <row r="266" spans="1:7" ht="30">
      <c r="A266" s="189" t="s">
        <v>681</v>
      </c>
      <c r="B266" s="201">
        <v>913</v>
      </c>
      <c r="C266" s="193">
        <v>5</v>
      </c>
      <c r="D266" s="193">
        <v>1</v>
      </c>
      <c r="E266" s="194" t="s">
        <v>682</v>
      </c>
      <c r="F266" s="195" t="s">
        <v>572</v>
      </c>
      <c r="G266" s="190">
        <v>500</v>
      </c>
    </row>
    <row r="267" spans="1:7" ht="30">
      <c r="A267" s="189" t="s">
        <v>585</v>
      </c>
      <c r="B267" s="201">
        <v>913</v>
      </c>
      <c r="C267" s="193">
        <v>5</v>
      </c>
      <c r="D267" s="193">
        <v>1</v>
      </c>
      <c r="E267" s="194" t="s">
        <v>682</v>
      </c>
      <c r="F267" s="195" t="s">
        <v>586</v>
      </c>
      <c r="G267" s="190">
        <v>500</v>
      </c>
    </row>
    <row r="268" spans="1:7">
      <c r="A268" s="189" t="s">
        <v>132</v>
      </c>
      <c r="B268" s="201">
        <v>913</v>
      </c>
      <c r="C268" s="193">
        <v>12</v>
      </c>
      <c r="D268" s="193">
        <v>0</v>
      </c>
      <c r="E268" s="194" t="s">
        <v>572</v>
      </c>
      <c r="F268" s="195" t="s">
        <v>572</v>
      </c>
      <c r="G268" s="190">
        <v>2655</v>
      </c>
    </row>
    <row r="269" spans="1:7">
      <c r="A269" s="189" t="s">
        <v>133</v>
      </c>
      <c r="B269" s="201">
        <v>913</v>
      </c>
      <c r="C269" s="193">
        <v>12</v>
      </c>
      <c r="D269" s="193">
        <v>2</v>
      </c>
      <c r="E269" s="194" t="s">
        <v>572</v>
      </c>
      <c r="F269" s="195" t="s">
        <v>572</v>
      </c>
      <c r="G269" s="190">
        <v>2655</v>
      </c>
    </row>
    <row r="270" spans="1:7" ht="30">
      <c r="A270" s="189" t="s">
        <v>134</v>
      </c>
      <c r="B270" s="201">
        <v>913</v>
      </c>
      <c r="C270" s="193">
        <v>12</v>
      </c>
      <c r="D270" s="193">
        <v>2</v>
      </c>
      <c r="E270" s="194" t="s">
        <v>135</v>
      </c>
      <c r="F270" s="195" t="s">
        <v>572</v>
      </c>
      <c r="G270" s="190">
        <v>2655</v>
      </c>
    </row>
    <row r="271" spans="1:7" ht="30">
      <c r="A271" s="189" t="s">
        <v>136</v>
      </c>
      <c r="B271" s="201">
        <v>913</v>
      </c>
      <c r="C271" s="193">
        <v>12</v>
      </c>
      <c r="D271" s="193">
        <v>2</v>
      </c>
      <c r="E271" s="194" t="s">
        <v>137</v>
      </c>
      <c r="F271" s="195" t="s">
        <v>572</v>
      </c>
      <c r="G271" s="190">
        <v>2655</v>
      </c>
    </row>
    <row r="272" spans="1:7">
      <c r="A272" s="189" t="s">
        <v>590</v>
      </c>
      <c r="B272" s="201">
        <v>913</v>
      </c>
      <c r="C272" s="193">
        <v>12</v>
      </c>
      <c r="D272" s="193">
        <v>2</v>
      </c>
      <c r="E272" s="194" t="s">
        <v>137</v>
      </c>
      <c r="F272" s="195" t="s">
        <v>591</v>
      </c>
      <c r="G272" s="190">
        <v>2655</v>
      </c>
    </row>
    <row r="273" spans="1:7">
      <c r="A273" s="189" t="s">
        <v>162</v>
      </c>
      <c r="B273" s="201">
        <v>916</v>
      </c>
      <c r="C273" s="193">
        <v>0</v>
      </c>
      <c r="D273" s="193">
        <v>0</v>
      </c>
      <c r="E273" s="194" t="s">
        <v>572</v>
      </c>
      <c r="F273" s="195" t="s">
        <v>572</v>
      </c>
      <c r="G273" s="190">
        <v>716.9</v>
      </c>
    </row>
    <row r="274" spans="1:7">
      <c r="A274" s="189" t="s">
        <v>571</v>
      </c>
      <c r="B274" s="201">
        <v>916</v>
      </c>
      <c r="C274" s="193">
        <v>1</v>
      </c>
      <c r="D274" s="193">
        <v>0</v>
      </c>
      <c r="E274" s="194" t="s">
        <v>572</v>
      </c>
      <c r="F274" s="195" t="s">
        <v>572</v>
      </c>
      <c r="G274" s="190">
        <v>716.9</v>
      </c>
    </row>
    <row r="275" spans="1:7" ht="45">
      <c r="A275" s="189" t="s">
        <v>582</v>
      </c>
      <c r="B275" s="201">
        <v>916</v>
      </c>
      <c r="C275" s="193">
        <v>1</v>
      </c>
      <c r="D275" s="193">
        <v>3</v>
      </c>
      <c r="E275" s="194" t="s">
        <v>572</v>
      </c>
      <c r="F275" s="195" t="s">
        <v>572</v>
      </c>
      <c r="G275" s="190">
        <v>716.9</v>
      </c>
    </row>
    <row r="276" spans="1:7" ht="30">
      <c r="A276" s="189" t="s">
        <v>574</v>
      </c>
      <c r="B276" s="201">
        <v>916</v>
      </c>
      <c r="C276" s="193">
        <v>1</v>
      </c>
      <c r="D276" s="193">
        <v>3</v>
      </c>
      <c r="E276" s="194" t="s">
        <v>575</v>
      </c>
      <c r="F276" s="195" t="s">
        <v>572</v>
      </c>
      <c r="G276" s="190">
        <v>716.9</v>
      </c>
    </row>
    <row r="277" spans="1:7" ht="30">
      <c r="A277" s="189" t="s">
        <v>576</v>
      </c>
      <c r="B277" s="201">
        <v>916</v>
      </c>
      <c r="C277" s="193">
        <v>1</v>
      </c>
      <c r="D277" s="193">
        <v>3</v>
      </c>
      <c r="E277" s="194" t="s">
        <v>583</v>
      </c>
      <c r="F277" s="195" t="s">
        <v>572</v>
      </c>
      <c r="G277" s="190">
        <v>45</v>
      </c>
    </row>
    <row r="278" spans="1:7" ht="60">
      <c r="A278" s="189" t="s">
        <v>578</v>
      </c>
      <c r="B278" s="201">
        <v>916</v>
      </c>
      <c r="C278" s="193">
        <v>1</v>
      </c>
      <c r="D278" s="193">
        <v>3</v>
      </c>
      <c r="E278" s="194" t="s">
        <v>583</v>
      </c>
      <c r="F278" s="195" t="s">
        <v>579</v>
      </c>
      <c r="G278" s="190">
        <v>45</v>
      </c>
    </row>
    <row r="279" spans="1:7">
      <c r="A279" s="189" t="s">
        <v>580</v>
      </c>
      <c r="B279" s="201">
        <v>916</v>
      </c>
      <c r="C279" s="193">
        <v>1</v>
      </c>
      <c r="D279" s="193">
        <v>3</v>
      </c>
      <c r="E279" s="194" t="s">
        <v>584</v>
      </c>
      <c r="F279" s="195" t="s">
        <v>572</v>
      </c>
      <c r="G279" s="190">
        <v>156.9</v>
      </c>
    </row>
    <row r="280" spans="1:7" ht="60">
      <c r="A280" s="189" t="s">
        <v>578</v>
      </c>
      <c r="B280" s="201">
        <v>916</v>
      </c>
      <c r="C280" s="193">
        <v>1</v>
      </c>
      <c r="D280" s="193">
        <v>3</v>
      </c>
      <c r="E280" s="194" t="s">
        <v>584</v>
      </c>
      <c r="F280" s="195" t="s">
        <v>579</v>
      </c>
      <c r="G280" s="190">
        <v>145</v>
      </c>
    </row>
    <row r="281" spans="1:7" ht="30">
      <c r="A281" s="189" t="s">
        <v>585</v>
      </c>
      <c r="B281" s="201">
        <v>916</v>
      </c>
      <c r="C281" s="193">
        <v>1</v>
      </c>
      <c r="D281" s="193">
        <v>3</v>
      </c>
      <c r="E281" s="194" t="s">
        <v>584</v>
      </c>
      <c r="F281" s="195" t="s">
        <v>586</v>
      </c>
      <c r="G281" s="190">
        <v>11.9</v>
      </c>
    </row>
    <row r="282" spans="1:7" ht="30">
      <c r="A282" s="189" t="s">
        <v>576</v>
      </c>
      <c r="B282" s="201">
        <v>916</v>
      </c>
      <c r="C282" s="193">
        <v>1</v>
      </c>
      <c r="D282" s="193">
        <v>3</v>
      </c>
      <c r="E282" s="194" t="s">
        <v>587</v>
      </c>
      <c r="F282" s="195" t="s">
        <v>572</v>
      </c>
      <c r="G282" s="190">
        <v>120</v>
      </c>
    </row>
    <row r="283" spans="1:7" ht="60">
      <c r="A283" s="189" t="s">
        <v>578</v>
      </c>
      <c r="B283" s="201">
        <v>916</v>
      </c>
      <c r="C283" s="193">
        <v>1</v>
      </c>
      <c r="D283" s="193">
        <v>3</v>
      </c>
      <c r="E283" s="194" t="s">
        <v>587</v>
      </c>
      <c r="F283" s="195" t="s">
        <v>579</v>
      </c>
      <c r="G283" s="190">
        <v>120</v>
      </c>
    </row>
    <row r="284" spans="1:7">
      <c r="A284" s="189" t="s">
        <v>580</v>
      </c>
      <c r="B284" s="201">
        <v>916</v>
      </c>
      <c r="C284" s="193">
        <v>1</v>
      </c>
      <c r="D284" s="193">
        <v>3</v>
      </c>
      <c r="E284" s="194" t="s">
        <v>588</v>
      </c>
      <c r="F284" s="195" t="s">
        <v>572</v>
      </c>
      <c r="G284" s="190">
        <v>395</v>
      </c>
    </row>
    <row r="285" spans="1:7" ht="60">
      <c r="A285" s="189" t="s">
        <v>578</v>
      </c>
      <c r="B285" s="201">
        <v>916</v>
      </c>
      <c r="C285" s="193">
        <v>1</v>
      </c>
      <c r="D285" s="193">
        <v>3</v>
      </c>
      <c r="E285" s="194" t="s">
        <v>588</v>
      </c>
      <c r="F285" s="195" t="s">
        <v>579</v>
      </c>
      <c r="G285" s="190">
        <v>395</v>
      </c>
    </row>
    <row r="286" spans="1:7">
      <c r="A286" s="189" t="s">
        <v>527</v>
      </c>
      <c r="B286" s="201">
        <v>917</v>
      </c>
      <c r="C286" s="193">
        <v>0</v>
      </c>
      <c r="D286" s="193">
        <v>0</v>
      </c>
      <c r="E286" s="194" t="s">
        <v>572</v>
      </c>
      <c r="F286" s="195" t="s">
        <v>572</v>
      </c>
      <c r="G286" s="190">
        <v>35129.199999999997</v>
      </c>
    </row>
    <row r="287" spans="1:7">
      <c r="A287" s="189" t="s">
        <v>571</v>
      </c>
      <c r="B287" s="201">
        <v>917</v>
      </c>
      <c r="C287" s="193">
        <v>1</v>
      </c>
      <c r="D287" s="193">
        <v>0</v>
      </c>
      <c r="E287" s="194" t="s">
        <v>572</v>
      </c>
      <c r="F287" s="195" t="s">
        <v>572</v>
      </c>
      <c r="G287" s="190">
        <v>24154.1</v>
      </c>
    </row>
    <row r="288" spans="1:7" ht="30">
      <c r="A288" s="189" t="s">
        <v>573</v>
      </c>
      <c r="B288" s="201">
        <v>917</v>
      </c>
      <c r="C288" s="193">
        <v>1</v>
      </c>
      <c r="D288" s="193">
        <v>2</v>
      </c>
      <c r="E288" s="194" t="s">
        <v>572</v>
      </c>
      <c r="F288" s="195" t="s">
        <v>572</v>
      </c>
      <c r="G288" s="190">
        <v>1202.5</v>
      </c>
    </row>
    <row r="289" spans="1:7" ht="30">
      <c r="A289" s="189" t="s">
        <v>574</v>
      </c>
      <c r="B289" s="201">
        <v>917</v>
      </c>
      <c r="C289" s="193">
        <v>1</v>
      </c>
      <c r="D289" s="193">
        <v>2</v>
      </c>
      <c r="E289" s="194" t="s">
        <v>575</v>
      </c>
      <c r="F289" s="195" t="s">
        <v>572</v>
      </c>
      <c r="G289" s="190">
        <v>1202.5</v>
      </c>
    </row>
    <row r="290" spans="1:7" ht="30">
      <c r="A290" s="189" t="s">
        <v>576</v>
      </c>
      <c r="B290" s="201">
        <v>917</v>
      </c>
      <c r="C290" s="193">
        <v>1</v>
      </c>
      <c r="D290" s="193">
        <v>2</v>
      </c>
      <c r="E290" s="194" t="s">
        <v>577</v>
      </c>
      <c r="F290" s="195" t="s">
        <v>572</v>
      </c>
      <c r="G290" s="190">
        <v>250</v>
      </c>
    </row>
    <row r="291" spans="1:7" ht="60">
      <c r="A291" s="189" t="s">
        <v>578</v>
      </c>
      <c r="B291" s="201">
        <v>917</v>
      </c>
      <c r="C291" s="193">
        <v>1</v>
      </c>
      <c r="D291" s="193">
        <v>2</v>
      </c>
      <c r="E291" s="194" t="s">
        <v>577</v>
      </c>
      <c r="F291" s="195" t="s">
        <v>579</v>
      </c>
      <c r="G291" s="190">
        <v>250</v>
      </c>
    </row>
    <row r="292" spans="1:7">
      <c r="A292" s="189" t="s">
        <v>580</v>
      </c>
      <c r="B292" s="201">
        <v>917</v>
      </c>
      <c r="C292" s="193">
        <v>1</v>
      </c>
      <c r="D292" s="193">
        <v>2</v>
      </c>
      <c r="E292" s="194" t="s">
        <v>581</v>
      </c>
      <c r="F292" s="195" t="s">
        <v>572</v>
      </c>
      <c r="G292" s="190">
        <v>952.5</v>
      </c>
    </row>
    <row r="293" spans="1:7" ht="60">
      <c r="A293" s="189" t="s">
        <v>578</v>
      </c>
      <c r="B293" s="201">
        <v>917</v>
      </c>
      <c r="C293" s="193">
        <v>1</v>
      </c>
      <c r="D293" s="193">
        <v>2</v>
      </c>
      <c r="E293" s="194" t="s">
        <v>581</v>
      </c>
      <c r="F293" s="195" t="s">
        <v>579</v>
      </c>
      <c r="G293" s="190">
        <v>952.5</v>
      </c>
    </row>
    <row r="294" spans="1:7" ht="45">
      <c r="A294" s="189" t="s">
        <v>589</v>
      </c>
      <c r="B294" s="201">
        <v>917</v>
      </c>
      <c r="C294" s="193">
        <v>1</v>
      </c>
      <c r="D294" s="193">
        <v>4</v>
      </c>
      <c r="E294" s="194" t="s">
        <v>572</v>
      </c>
      <c r="F294" s="195" t="s">
        <v>572</v>
      </c>
      <c r="G294" s="190">
        <v>15310.5</v>
      </c>
    </row>
    <row r="295" spans="1:7" ht="30">
      <c r="A295" s="189" t="s">
        <v>574</v>
      </c>
      <c r="B295" s="201">
        <v>917</v>
      </c>
      <c r="C295" s="193">
        <v>1</v>
      </c>
      <c r="D295" s="193">
        <v>4</v>
      </c>
      <c r="E295" s="194" t="s">
        <v>575</v>
      </c>
      <c r="F295" s="195" t="s">
        <v>572</v>
      </c>
      <c r="G295" s="190">
        <v>15308.8</v>
      </c>
    </row>
    <row r="296" spans="1:7" ht="30">
      <c r="A296" s="189" t="s">
        <v>576</v>
      </c>
      <c r="B296" s="201">
        <v>917</v>
      </c>
      <c r="C296" s="193">
        <v>1</v>
      </c>
      <c r="D296" s="193">
        <v>4</v>
      </c>
      <c r="E296" s="194" t="s">
        <v>583</v>
      </c>
      <c r="F296" s="195" t="s">
        <v>572</v>
      </c>
      <c r="G296" s="190">
        <v>2880</v>
      </c>
    </row>
    <row r="297" spans="1:7" ht="60">
      <c r="A297" s="189" t="s">
        <v>578</v>
      </c>
      <c r="B297" s="201">
        <v>917</v>
      </c>
      <c r="C297" s="193">
        <v>1</v>
      </c>
      <c r="D297" s="193">
        <v>4</v>
      </c>
      <c r="E297" s="194" t="s">
        <v>583</v>
      </c>
      <c r="F297" s="195" t="s">
        <v>579</v>
      </c>
      <c r="G297" s="190">
        <v>2880</v>
      </c>
    </row>
    <row r="298" spans="1:7">
      <c r="A298" s="189" t="s">
        <v>580</v>
      </c>
      <c r="B298" s="201">
        <v>917</v>
      </c>
      <c r="C298" s="193">
        <v>1</v>
      </c>
      <c r="D298" s="193">
        <v>4</v>
      </c>
      <c r="E298" s="194" t="s">
        <v>584</v>
      </c>
      <c r="F298" s="195" t="s">
        <v>572</v>
      </c>
      <c r="G298" s="190">
        <v>12428.8</v>
      </c>
    </row>
    <row r="299" spans="1:7" ht="60">
      <c r="A299" s="189" t="s">
        <v>578</v>
      </c>
      <c r="B299" s="201">
        <v>917</v>
      </c>
      <c r="C299" s="193">
        <v>1</v>
      </c>
      <c r="D299" s="193">
        <v>4</v>
      </c>
      <c r="E299" s="194" t="s">
        <v>584</v>
      </c>
      <c r="F299" s="195" t="s">
        <v>579</v>
      </c>
      <c r="G299" s="190">
        <v>9960.4</v>
      </c>
    </row>
    <row r="300" spans="1:7" ht="30">
      <c r="A300" s="189" t="s">
        <v>585</v>
      </c>
      <c r="B300" s="201">
        <v>917</v>
      </c>
      <c r="C300" s="193">
        <v>1</v>
      </c>
      <c r="D300" s="193">
        <v>4</v>
      </c>
      <c r="E300" s="194" t="s">
        <v>584</v>
      </c>
      <c r="F300" s="195" t="s">
        <v>586</v>
      </c>
      <c r="G300" s="190">
        <v>2457.1999999999998</v>
      </c>
    </row>
    <row r="301" spans="1:7">
      <c r="A301" s="189" t="s">
        <v>590</v>
      </c>
      <c r="B301" s="201">
        <v>917</v>
      </c>
      <c r="C301" s="193">
        <v>1</v>
      </c>
      <c r="D301" s="193">
        <v>4</v>
      </c>
      <c r="E301" s="194" t="s">
        <v>584</v>
      </c>
      <c r="F301" s="195" t="s">
        <v>591</v>
      </c>
      <c r="G301" s="190">
        <v>11.2</v>
      </c>
    </row>
    <row r="302" spans="1:7" ht="45">
      <c r="A302" s="189" t="s">
        <v>592</v>
      </c>
      <c r="B302" s="201">
        <v>917</v>
      </c>
      <c r="C302" s="193">
        <v>1</v>
      </c>
      <c r="D302" s="193">
        <v>4</v>
      </c>
      <c r="E302" s="194" t="s">
        <v>593</v>
      </c>
      <c r="F302" s="195" t="s">
        <v>572</v>
      </c>
      <c r="G302" s="190">
        <v>1.7</v>
      </c>
    </row>
    <row r="303" spans="1:7" ht="30">
      <c r="A303" s="189" t="s">
        <v>594</v>
      </c>
      <c r="B303" s="201">
        <v>917</v>
      </c>
      <c r="C303" s="193">
        <v>1</v>
      </c>
      <c r="D303" s="193">
        <v>4</v>
      </c>
      <c r="E303" s="194" t="s">
        <v>595</v>
      </c>
      <c r="F303" s="195" t="s">
        <v>572</v>
      </c>
      <c r="G303" s="190">
        <v>1.7</v>
      </c>
    </row>
    <row r="304" spans="1:7" ht="30">
      <c r="A304" s="189" t="s">
        <v>585</v>
      </c>
      <c r="B304" s="201">
        <v>917</v>
      </c>
      <c r="C304" s="193">
        <v>1</v>
      </c>
      <c r="D304" s="193">
        <v>4</v>
      </c>
      <c r="E304" s="194" t="s">
        <v>595</v>
      </c>
      <c r="F304" s="195" t="s">
        <v>586</v>
      </c>
      <c r="G304" s="190">
        <v>1.7</v>
      </c>
    </row>
    <row r="305" spans="1:7">
      <c r="A305" s="189" t="s">
        <v>596</v>
      </c>
      <c r="B305" s="201">
        <v>917</v>
      </c>
      <c r="C305" s="193">
        <v>1</v>
      </c>
      <c r="D305" s="193">
        <v>5</v>
      </c>
      <c r="E305" s="194" t="s">
        <v>572</v>
      </c>
      <c r="F305" s="195" t="s">
        <v>572</v>
      </c>
      <c r="G305" s="190">
        <v>8.4</v>
      </c>
    </row>
    <row r="306" spans="1:7">
      <c r="A306" s="189" t="s">
        <v>597</v>
      </c>
      <c r="B306" s="201">
        <v>917</v>
      </c>
      <c r="C306" s="193">
        <v>1</v>
      </c>
      <c r="D306" s="193">
        <v>5</v>
      </c>
      <c r="E306" s="194" t="s">
        <v>598</v>
      </c>
      <c r="F306" s="195" t="s">
        <v>572</v>
      </c>
      <c r="G306" s="190">
        <v>8.4</v>
      </c>
    </row>
    <row r="307" spans="1:7" ht="45">
      <c r="A307" s="189" t="s">
        <v>599</v>
      </c>
      <c r="B307" s="201">
        <v>917</v>
      </c>
      <c r="C307" s="193">
        <v>1</v>
      </c>
      <c r="D307" s="193">
        <v>5</v>
      </c>
      <c r="E307" s="194" t="s">
        <v>600</v>
      </c>
      <c r="F307" s="195" t="s">
        <v>572</v>
      </c>
      <c r="G307" s="190">
        <v>8.4</v>
      </c>
    </row>
    <row r="308" spans="1:7" ht="30">
      <c r="A308" s="189" t="s">
        <v>585</v>
      </c>
      <c r="B308" s="201">
        <v>917</v>
      </c>
      <c r="C308" s="193">
        <v>1</v>
      </c>
      <c r="D308" s="193">
        <v>5</v>
      </c>
      <c r="E308" s="194" t="s">
        <v>600</v>
      </c>
      <c r="F308" s="195" t="s">
        <v>586</v>
      </c>
      <c r="G308" s="190">
        <v>8.4</v>
      </c>
    </row>
    <row r="309" spans="1:7">
      <c r="A309" s="189" t="s">
        <v>606</v>
      </c>
      <c r="B309" s="201">
        <v>917</v>
      </c>
      <c r="C309" s="193">
        <v>1</v>
      </c>
      <c r="D309" s="193">
        <v>7</v>
      </c>
      <c r="E309" s="194" t="s">
        <v>572</v>
      </c>
      <c r="F309" s="195" t="s">
        <v>572</v>
      </c>
      <c r="G309" s="190">
        <v>2300</v>
      </c>
    </row>
    <row r="310" spans="1:7">
      <c r="A310" s="189" t="s">
        <v>607</v>
      </c>
      <c r="B310" s="201">
        <v>917</v>
      </c>
      <c r="C310" s="193">
        <v>1</v>
      </c>
      <c r="D310" s="193">
        <v>7</v>
      </c>
      <c r="E310" s="194" t="s">
        <v>608</v>
      </c>
      <c r="F310" s="195" t="s">
        <v>572</v>
      </c>
      <c r="G310" s="190">
        <v>2300</v>
      </c>
    </row>
    <row r="311" spans="1:7">
      <c r="A311" s="189" t="s">
        <v>609</v>
      </c>
      <c r="B311" s="201">
        <v>917</v>
      </c>
      <c r="C311" s="193">
        <v>1</v>
      </c>
      <c r="D311" s="193">
        <v>7</v>
      </c>
      <c r="E311" s="194" t="s">
        <v>610</v>
      </c>
      <c r="F311" s="195" t="s">
        <v>572</v>
      </c>
      <c r="G311" s="190">
        <v>2300</v>
      </c>
    </row>
    <row r="312" spans="1:7">
      <c r="A312" s="189" t="s">
        <v>590</v>
      </c>
      <c r="B312" s="201">
        <v>917</v>
      </c>
      <c r="C312" s="193">
        <v>1</v>
      </c>
      <c r="D312" s="193">
        <v>7</v>
      </c>
      <c r="E312" s="194" t="s">
        <v>610</v>
      </c>
      <c r="F312" s="195" t="s">
        <v>591</v>
      </c>
      <c r="G312" s="190">
        <v>2300</v>
      </c>
    </row>
    <row r="313" spans="1:7">
      <c r="A313" s="189" t="s">
        <v>611</v>
      </c>
      <c r="B313" s="201">
        <v>917</v>
      </c>
      <c r="C313" s="193">
        <v>1</v>
      </c>
      <c r="D313" s="193">
        <v>11</v>
      </c>
      <c r="E313" s="194" t="s">
        <v>572</v>
      </c>
      <c r="F313" s="195" t="s">
        <v>572</v>
      </c>
      <c r="G313" s="190">
        <v>300</v>
      </c>
    </row>
    <row r="314" spans="1:7">
      <c r="A314" s="189" t="s">
        <v>611</v>
      </c>
      <c r="B314" s="201">
        <v>917</v>
      </c>
      <c r="C314" s="193">
        <v>1</v>
      </c>
      <c r="D314" s="193">
        <v>11</v>
      </c>
      <c r="E314" s="194" t="s">
        <v>612</v>
      </c>
      <c r="F314" s="195" t="s">
        <v>572</v>
      </c>
      <c r="G314" s="190">
        <v>300</v>
      </c>
    </row>
    <row r="315" spans="1:7" ht="30">
      <c r="A315" s="189" t="s">
        <v>613</v>
      </c>
      <c r="B315" s="201">
        <v>917</v>
      </c>
      <c r="C315" s="193">
        <v>1</v>
      </c>
      <c r="D315" s="193">
        <v>11</v>
      </c>
      <c r="E315" s="194" t="s">
        <v>614</v>
      </c>
      <c r="F315" s="195" t="s">
        <v>572</v>
      </c>
      <c r="G315" s="190">
        <v>300</v>
      </c>
    </row>
    <row r="316" spans="1:7">
      <c r="A316" s="189" t="s">
        <v>590</v>
      </c>
      <c r="B316" s="201">
        <v>917</v>
      </c>
      <c r="C316" s="193">
        <v>1</v>
      </c>
      <c r="D316" s="193">
        <v>11</v>
      </c>
      <c r="E316" s="194" t="s">
        <v>614</v>
      </c>
      <c r="F316" s="195" t="s">
        <v>591</v>
      </c>
      <c r="G316" s="190">
        <v>300</v>
      </c>
    </row>
    <row r="317" spans="1:7">
      <c r="A317" s="189" t="s">
        <v>615</v>
      </c>
      <c r="B317" s="201">
        <v>917</v>
      </c>
      <c r="C317" s="193">
        <v>1</v>
      </c>
      <c r="D317" s="193">
        <v>13</v>
      </c>
      <c r="E317" s="194" t="s">
        <v>572</v>
      </c>
      <c r="F317" s="195" t="s">
        <v>572</v>
      </c>
      <c r="G317" s="190">
        <v>5032.7</v>
      </c>
    </row>
    <row r="318" spans="1:7">
      <c r="A318" s="189" t="s">
        <v>597</v>
      </c>
      <c r="B318" s="201">
        <v>917</v>
      </c>
      <c r="C318" s="193">
        <v>1</v>
      </c>
      <c r="D318" s="193">
        <v>13</v>
      </c>
      <c r="E318" s="194" t="s">
        <v>598</v>
      </c>
      <c r="F318" s="195" t="s">
        <v>572</v>
      </c>
      <c r="G318" s="190">
        <v>1141.2</v>
      </c>
    </row>
    <row r="319" spans="1:7" ht="30">
      <c r="A319" s="189" t="s">
        <v>616</v>
      </c>
      <c r="B319" s="201">
        <v>917</v>
      </c>
      <c r="C319" s="193">
        <v>1</v>
      </c>
      <c r="D319" s="193">
        <v>13</v>
      </c>
      <c r="E319" s="194" t="s">
        <v>617</v>
      </c>
      <c r="F319" s="195" t="s">
        <v>572</v>
      </c>
      <c r="G319" s="190">
        <v>1141.2</v>
      </c>
    </row>
    <row r="320" spans="1:7" ht="30">
      <c r="A320" s="189" t="s">
        <v>585</v>
      </c>
      <c r="B320" s="201">
        <v>917</v>
      </c>
      <c r="C320" s="193">
        <v>1</v>
      </c>
      <c r="D320" s="193">
        <v>13</v>
      </c>
      <c r="E320" s="194" t="s">
        <v>617</v>
      </c>
      <c r="F320" s="195" t="s">
        <v>586</v>
      </c>
      <c r="G320" s="190">
        <v>1141.2</v>
      </c>
    </row>
    <row r="321" spans="1:7" ht="30">
      <c r="A321" s="189" t="s">
        <v>574</v>
      </c>
      <c r="B321" s="201">
        <v>917</v>
      </c>
      <c r="C321" s="193">
        <v>1</v>
      </c>
      <c r="D321" s="193">
        <v>13</v>
      </c>
      <c r="E321" s="194" t="s">
        <v>575</v>
      </c>
      <c r="F321" s="195" t="s">
        <v>572</v>
      </c>
      <c r="G321" s="190">
        <v>2827.9</v>
      </c>
    </row>
    <row r="322" spans="1:7" ht="60">
      <c r="A322" s="189" t="s">
        <v>618</v>
      </c>
      <c r="B322" s="201">
        <v>917</v>
      </c>
      <c r="C322" s="193">
        <v>1</v>
      </c>
      <c r="D322" s="193">
        <v>13</v>
      </c>
      <c r="E322" s="194" t="s">
        <v>619</v>
      </c>
      <c r="F322" s="195" t="s">
        <v>572</v>
      </c>
      <c r="G322" s="190">
        <v>1177</v>
      </c>
    </row>
    <row r="323" spans="1:7" ht="60">
      <c r="A323" s="189" t="s">
        <v>578</v>
      </c>
      <c r="B323" s="201">
        <v>917</v>
      </c>
      <c r="C323" s="193">
        <v>1</v>
      </c>
      <c r="D323" s="193">
        <v>13</v>
      </c>
      <c r="E323" s="194" t="s">
        <v>619</v>
      </c>
      <c r="F323" s="195" t="s">
        <v>579</v>
      </c>
      <c r="G323" s="190">
        <v>962.5</v>
      </c>
    </row>
    <row r="324" spans="1:7" ht="30">
      <c r="A324" s="189" t="s">
        <v>585</v>
      </c>
      <c r="B324" s="201">
        <v>917</v>
      </c>
      <c r="C324" s="193">
        <v>1</v>
      </c>
      <c r="D324" s="193">
        <v>13</v>
      </c>
      <c r="E324" s="194" t="s">
        <v>619</v>
      </c>
      <c r="F324" s="195" t="s">
        <v>586</v>
      </c>
      <c r="G324" s="190">
        <v>214.5</v>
      </c>
    </row>
    <row r="325" spans="1:7" ht="30">
      <c r="A325" s="189" t="s">
        <v>620</v>
      </c>
      <c r="B325" s="201">
        <v>917</v>
      </c>
      <c r="C325" s="193">
        <v>1</v>
      </c>
      <c r="D325" s="193">
        <v>13</v>
      </c>
      <c r="E325" s="194" t="s">
        <v>621</v>
      </c>
      <c r="F325" s="195" t="s">
        <v>572</v>
      </c>
      <c r="G325" s="190">
        <v>605.20000000000005</v>
      </c>
    </row>
    <row r="326" spans="1:7" ht="60">
      <c r="A326" s="189" t="s">
        <v>578</v>
      </c>
      <c r="B326" s="201">
        <v>917</v>
      </c>
      <c r="C326" s="193">
        <v>1</v>
      </c>
      <c r="D326" s="193">
        <v>13</v>
      </c>
      <c r="E326" s="194" t="s">
        <v>621</v>
      </c>
      <c r="F326" s="195" t="s">
        <v>579</v>
      </c>
      <c r="G326" s="190">
        <v>565.29999999999995</v>
      </c>
    </row>
    <row r="327" spans="1:7" ht="30">
      <c r="A327" s="189" t="s">
        <v>585</v>
      </c>
      <c r="B327" s="201">
        <v>917</v>
      </c>
      <c r="C327" s="193">
        <v>1</v>
      </c>
      <c r="D327" s="193">
        <v>13</v>
      </c>
      <c r="E327" s="194" t="s">
        <v>621</v>
      </c>
      <c r="F327" s="195" t="s">
        <v>586</v>
      </c>
      <c r="G327" s="190">
        <v>39.9</v>
      </c>
    </row>
    <row r="328" spans="1:7" ht="45">
      <c r="A328" s="189" t="s">
        <v>622</v>
      </c>
      <c r="B328" s="201">
        <v>917</v>
      </c>
      <c r="C328" s="193">
        <v>1</v>
      </c>
      <c r="D328" s="193">
        <v>13</v>
      </c>
      <c r="E328" s="194" t="s">
        <v>623</v>
      </c>
      <c r="F328" s="195" t="s">
        <v>572</v>
      </c>
      <c r="G328" s="190">
        <v>439.8</v>
      </c>
    </row>
    <row r="329" spans="1:7" ht="60">
      <c r="A329" s="189" t="s">
        <v>578</v>
      </c>
      <c r="B329" s="201">
        <v>917</v>
      </c>
      <c r="C329" s="193">
        <v>1</v>
      </c>
      <c r="D329" s="193">
        <v>13</v>
      </c>
      <c r="E329" s="194" t="s">
        <v>623</v>
      </c>
      <c r="F329" s="195" t="s">
        <v>579</v>
      </c>
      <c r="G329" s="190">
        <v>382.4</v>
      </c>
    </row>
    <row r="330" spans="1:7" ht="30">
      <c r="A330" s="189" t="s">
        <v>585</v>
      </c>
      <c r="B330" s="201">
        <v>917</v>
      </c>
      <c r="C330" s="193">
        <v>1</v>
      </c>
      <c r="D330" s="193">
        <v>13</v>
      </c>
      <c r="E330" s="194" t="s">
        <v>623</v>
      </c>
      <c r="F330" s="195" t="s">
        <v>586</v>
      </c>
      <c r="G330" s="190">
        <v>57.4</v>
      </c>
    </row>
    <row r="331" spans="1:7" ht="45">
      <c r="A331" s="189" t="s">
        <v>624</v>
      </c>
      <c r="B331" s="201">
        <v>917</v>
      </c>
      <c r="C331" s="193">
        <v>1</v>
      </c>
      <c r="D331" s="193">
        <v>13</v>
      </c>
      <c r="E331" s="194" t="s">
        <v>625</v>
      </c>
      <c r="F331" s="195" t="s">
        <v>572</v>
      </c>
      <c r="G331" s="190">
        <v>605.20000000000005</v>
      </c>
    </row>
    <row r="332" spans="1:7" ht="60">
      <c r="A332" s="189" t="s">
        <v>578</v>
      </c>
      <c r="B332" s="201">
        <v>917</v>
      </c>
      <c r="C332" s="193">
        <v>1</v>
      </c>
      <c r="D332" s="193">
        <v>13</v>
      </c>
      <c r="E332" s="194" t="s">
        <v>625</v>
      </c>
      <c r="F332" s="195" t="s">
        <v>579</v>
      </c>
      <c r="G332" s="190">
        <v>554.20000000000005</v>
      </c>
    </row>
    <row r="333" spans="1:7" ht="30">
      <c r="A333" s="189" t="s">
        <v>585</v>
      </c>
      <c r="B333" s="201">
        <v>917</v>
      </c>
      <c r="C333" s="193">
        <v>1</v>
      </c>
      <c r="D333" s="193">
        <v>13</v>
      </c>
      <c r="E333" s="194" t="s">
        <v>625</v>
      </c>
      <c r="F333" s="195" t="s">
        <v>586</v>
      </c>
      <c r="G333" s="190">
        <v>51</v>
      </c>
    </row>
    <row r="334" spans="1:7" ht="75">
      <c r="A334" s="189" t="s">
        <v>626</v>
      </c>
      <c r="B334" s="201">
        <v>917</v>
      </c>
      <c r="C334" s="193">
        <v>1</v>
      </c>
      <c r="D334" s="193">
        <v>13</v>
      </c>
      <c r="E334" s="194" t="s">
        <v>627</v>
      </c>
      <c r="F334" s="195" t="s">
        <v>572</v>
      </c>
      <c r="G334" s="190">
        <v>0.7</v>
      </c>
    </row>
    <row r="335" spans="1:7" ht="30">
      <c r="A335" s="189" t="s">
        <v>585</v>
      </c>
      <c r="B335" s="201">
        <v>917</v>
      </c>
      <c r="C335" s="193">
        <v>1</v>
      </c>
      <c r="D335" s="193">
        <v>13</v>
      </c>
      <c r="E335" s="194" t="s">
        <v>627</v>
      </c>
      <c r="F335" s="195" t="s">
        <v>586</v>
      </c>
      <c r="G335" s="190">
        <v>0.7</v>
      </c>
    </row>
    <row r="336" spans="1:7" ht="30">
      <c r="A336" s="189" t="s">
        <v>628</v>
      </c>
      <c r="B336" s="201">
        <v>917</v>
      </c>
      <c r="C336" s="193">
        <v>1</v>
      </c>
      <c r="D336" s="193">
        <v>13</v>
      </c>
      <c r="E336" s="194" t="s">
        <v>629</v>
      </c>
      <c r="F336" s="195" t="s">
        <v>572</v>
      </c>
      <c r="G336" s="190">
        <v>987.6</v>
      </c>
    </row>
    <row r="337" spans="1:7" ht="30">
      <c r="A337" s="189" t="s">
        <v>630</v>
      </c>
      <c r="B337" s="201">
        <v>917</v>
      </c>
      <c r="C337" s="193">
        <v>1</v>
      </c>
      <c r="D337" s="193">
        <v>13</v>
      </c>
      <c r="E337" s="194" t="s">
        <v>631</v>
      </c>
      <c r="F337" s="195" t="s">
        <v>572</v>
      </c>
      <c r="G337" s="190">
        <v>58.1</v>
      </c>
    </row>
    <row r="338" spans="1:7">
      <c r="A338" s="189" t="s">
        <v>590</v>
      </c>
      <c r="B338" s="201">
        <v>917</v>
      </c>
      <c r="C338" s="193">
        <v>1</v>
      </c>
      <c r="D338" s="193">
        <v>13</v>
      </c>
      <c r="E338" s="194" t="s">
        <v>631</v>
      </c>
      <c r="F338" s="195" t="s">
        <v>591</v>
      </c>
      <c r="G338" s="190">
        <v>58.1</v>
      </c>
    </row>
    <row r="339" spans="1:7" ht="60">
      <c r="A339" s="189" t="s">
        <v>632</v>
      </c>
      <c r="B339" s="201">
        <v>917</v>
      </c>
      <c r="C339" s="193">
        <v>1</v>
      </c>
      <c r="D339" s="193">
        <v>13</v>
      </c>
      <c r="E339" s="194" t="s">
        <v>633</v>
      </c>
      <c r="F339" s="195" t="s">
        <v>572</v>
      </c>
      <c r="G339" s="190">
        <v>926.5</v>
      </c>
    </row>
    <row r="340" spans="1:7">
      <c r="A340" s="189" t="s">
        <v>634</v>
      </c>
      <c r="B340" s="201">
        <v>917</v>
      </c>
      <c r="C340" s="193">
        <v>1</v>
      </c>
      <c r="D340" s="193">
        <v>13</v>
      </c>
      <c r="E340" s="194" t="s">
        <v>633</v>
      </c>
      <c r="F340" s="195" t="s">
        <v>635</v>
      </c>
      <c r="G340" s="190">
        <v>926.5</v>
      </c>
    </row>
    <row r="341" spans="1:7" ht="30">
      <c r="A341" s="189" t="s">
        <v>636</v>
      </c>
      <c r="B341" s="201">
        <v>917</v>
      </c>
      <c r="C341" s="193">
        <v>1</v>
      </c>
      <c r="D341" s="193">
        <v>13</v>
      </c>
      <c r="E341" s="194" t="s">
        <v>637</v>
      </c>
      <c r="F341" s="195" t="s">
        <v>572</v>
      </c>
      <c r="G341" s="190">
        <v>3</v>
      </c>
    </row>
    <row r="342" spans="1:7">
      <c r="A342" s="189" t="s">
        <v>634</v>
      </c>
      <c r="B342" s="201">
        <v>917</v>
      </c>
      <c r="C342" s="193">
        <v>1</v>
      </c>
      <c r="D342" s="193">
        <v>13</v>
      </c>
      <c r="E342" s="194" t="s">
        <v>637</v>
      </c>
      <c r="F342" s="195" t="s">
        <v>635</v>
      </c>
      <c r="G342" s="190">
        <v>3</v>
      </c>
    </row>
    <row r="343" spans="1:7" ht="45">
      <c r="A343" s="189" t="s">
        <v>530</v>
      </c>
      <c r="B343" s="201">
        <v>917</v>
      </c>
      <c r="C343" s="193">
        <v>1</v>
      </c>
      <c r="D343" s="193">
        <v>13</v>
      </c>
      <c r="E343" s="194" t="s">
        <v>651</v>
      </c>
      <c r="F343" s="195" t="s">
        <v>572</v>
      </c>
      <c r="G343" s="190">
        <v>21</v>
      </c>
    </row>
    <row r="344" spans="1:7">
      <c r="A344" s="189" t="s">
        <v>652</v>
      </c>
      <c r="B344" s="201">
        <v>917</v>
      </c>
      <c r="C344" s="193">
        <v>1</v>
      </c>
      <c r="D344" s="193">
        <v>13</v>
      </c>
      <c r="E344" s="194" t="s">
        <v>653</v>
      </c>
      <c r="F344" s="195" t="s">
        <v>572</v>
      </c>
      <c r="G344" s="190">
        <v>21</v>
      </c>
    </row>
    <row r="345" spans="1:7" ht="30">
      <c r="A345" s="189" t="s">
        <v>585</v>
      </c>
      <c r="B345" s="201">
        <v>917</v>
      </c>
      <c r="C345" s="193">
        <v>1</v>
      </c>
      <c r="D345" s="193">
        <v>13</v>
      </c>
      <c r="E345" s="194" t="s">
        <v>653</v>
      </c>
      <c r="F345" s="195" t="s">
        <v>586</v>
      </c>
      <c r="G345" s="190">
        <v>21</v>
      </c>
    </row>
    <row r="346" spans="1:7" ht="45">
      <c r="A346" s="189" t="s">
        <v>539</v>
      </c>
      <c r="B346" s="201">
        <v>917</v>
      </c>
      <c r="C346" s="193">
        <v>1</v>
      </c>
      <c r="D346" s="193">
        <v>13</v>
      </c>
      <c r="E346" s="194" t="s">
        <v>657</v>
      </c>
      <c r="F346" s="195" t="s">
        <v>572</v>
      </c>
      <c r="G346" s="190">
        <v>40</v>
      </c>
    </row>
    <row r="347" spans="1:7" ht="30">
      <c r="A347" s="189" t="s">
        <v>594</v>
      </c>
      <c r="B347" s="201">
        <v>917</v>
      </c>
      <c r="C347" s="193">
        <v>1</v>
      </c>
      <c r="D347" s="193">
        <v>13</v>
      </c>
      <c r="E347" s="194" t="s">
        <v>658</v>
      </c>
      <c r="F347" s="195" t="s">
        <v>572</v>
      </c>
      <c r="G347" s="190">
        <v>35</v>
      </c>
    </row>
    <row r="348" spans="1:7" ht="30">
      <c r="A348" s="189" t="s">
        <v>585</v>
      </c>
      <c r="B348" s="201">
        <v>917</v>
      </c>
      <c r="C348" s="193">
        <v>1</v>
      </c>
      <c r="D348" s="193">
        <v>13</v>
      </c>
      <c r="E348" s="194" t="s">
        <v>658</v>
      </c>
      <c r="F348" s="195" t="s">
        <v>586</v>
      </c>
      <c r="G348" s="190">
        <v>35</v>
      </c>
    </row>
    <row r="349" spans="1:7" ht="30">
      <c r="A349" s="189" t="s">
        <v>594</v>
      </c>
      <c r="B349" s="201">
        <v>917</v>
      </c>
      <c r="C349" s="193">
        <v>1</v>
      </c>
      <c r="D349" s="193">
        <v>13</v>
      </c>
      <c r="E349" s="194" t="s">
        <v>659</v>
      </c>
      <c r="F349" s="195" t="s">
        <v>572</v>
      </c>
      <c r="G349" s="190">
        <v>5</v>
      </c>
    </row>
    <row r="350" spans="1:7" ht="30">
      <c r="A350" s="189" t="s">
        <v>585</v>
      </c>
      <c r="B350" s="201">
        <v>917</v>
      </c>
      <c r="C350" s="193">
        <v>1</v>
      </c>
      <c r="D350" s="193">
        <v>13</v>
      </c>
      <c r="E350" s="194" t="s">
        <v>659</v>
      </c>
      <c r="F350" s="195" t="s">
        <v>586</v>
      </c>
      <c r="G350" s="190">
        <v>5</v>
      </c>
    </row>
    <row r="351" spans="1:7" ht="45">
      <c r="A351" s="189" t="s">
        <v>541</v>
      </c>
      <c r="B351" s="201">
        <v>917</v>
      </c>
      <c r="C351" s="193">
        <v>1</v>
      </c>
      <c r="D351" s="193">
        <v>13</v>
      </c>
      <c r="E351" s="194" t="s">
        <v>660</v>
      </c>
      <c r="F351" s="195" t="s">
        <v>572</v>
      </c>
      <c r="G351" s="190">
        <v>15</v>
      </c>
    </row>
    <row r="352" spans="1:7" ht="30">
      <c r="A352" s="189" t="s">
        <v>594</v>
      </c>
      <c r="B352" s="201">
        <v>917</v>
      </c>
      <c r="C352" s="193">
        <v>1</v>
      </c>
      <c r="D352" s="193">
        <v>13</v>
      </c>
      <c r="E352" s="194" t="s">
        <v>661</v>
      </c>
      <c r="F352" s="195" t="s">
        <v>572</v>
      </c>
      <c r="G352" s="190">
        <v>15</v>
      </c>
    </row>
    <row r="353" spans="1:7" ht="30">
      <c r="A353" s="189" t="s">
        <v>585</v>
      </c>
      <c r="B353" s="201">
        <v>917</v>
      </c>
      <c r="C353" s="193">
        <v>1</v>
      </c>
      <c r="D353" s="193">
        <v>13</v>
      </c>
      <c r="E353" s="194" t="s">
        <v>661</v>
      </c>
      <c r="F353" s="195" t="s">
        <v>586</v>
      </c>
      <c r="G353" s="190">
        <v>15</v>
      </c>
    </row>
    <row r="354" spans="1:7">
      <c r="A354" s="189" t="s">
        <v>662</v>
      </c>
      <c r="B354" s="201">
        <v>917</v>
      </c>
      <c r="C354" s="193">
        <v>4</v>
      </c>
      <c r="D354" s="193">
        <v>0</v>
      </c>
      <c r="E354" s="194" t="s">
        <v>572</v>
      </c>
      <c r="F354" s="195" t="s">
        <v>572</v>
      </c>
      <c r="G354" s="190">
        <v>4721.7</v>
      </c>
    </row>
    <row r="355" spans="1:7">
      <c r="A355" s="189" t="s">
        <v>663</v>
      </c>
      <c r="B355" s="201">
        <v>917</v>
      </c>
      <c r="C355" s="193">
        <v>4</v>
      </c>
      <c r="D355" s="193">
        <v>5</v>
      </c>
      <c r="E355" s="194" t="s">
        <v>572</v>
      </c>
      <c r="F355" s="195" t="s">
        <v>572</v>
      </c>
      <c r="G355" s="190">
        <v>1070.7</v>
      </c>
    </row>
    <row r="356" spans="1:7" ht="30">
      <c r="A356" s="189" t="s">
        <v>574</v>
      </c>
      <c r="B356" s="201">
        <v>917</v>
      </c>
      <c r="C356" s="193">
        <v>4</v>
      </c>
      <c r="D356" s="193">
        <v>5</v>
      </c>
      <c r="E356" s="194" t="s">
        <v>575</v>
      </c>
      <c r="F356" s="195" t="s">
        <v>572</v>
      </c>
      <c r="G356" s="190">
        <v>1070.7</v>
      </c>
    </row>
    <row r="357" spans="1:7" ht="45">
      <c r="A357" s="189" t="s">
        <v>664</v>
      </c>
      <c r="B357" s="201">
        <v>917</v>
      </c>
      <c r="C357" s="193">
        <v>4</v>
      </c>
      <c r="D357" s="193">
        <v>5</v>
      </c>
      <c r="E357" s="194" t="s">
        <v>665</v>
      </c>
      <c r="F357" s="195" t="s">
        <v>572</v>
      </c>
      <c r="G357" s="190">
        <v>1070.7</v>
      </c>
    </row>
    <row r="358" spans="1:7" ht="30">
      <c r="A358" s="189" t="s">
        <v>585</v>
      </c>
      <c r="B358" s="201">
        <v>917</v>
      </c>
      <c r="C358" s="193">
        <v>4</v>
      </c>
      <c r="D358" s="193">
        <v>5</v>
      </c>
      <c r="E358" s="194" t="s">
        <v>665</v>
      </c>
      <c r="F358" s="195" t="s">
        <v>586</v>
      </c>
      <c r="G358" s="190">
        <v>1070.7</v>
      </c>
    </row>
    <row r="359" spans="1:7">
      <c r="A359" s="189" t="s">
        <v>666</v>
      </c>
      <c r="B359" s="201">
        <v>917</v>
      </c>
      <c r="C359" s="193">
        <v>4</v>
      </c>
      <c r="D359" s="193">
        <v>9</v>
      </c>
      <c r="E359" s="194" t="s">
        <v>572</v>
      </c>
      <c r="F359" s="195" t="s">
        <v>572</v>
      </c>
      <c r="G359" s="190">
        <v>3606</v>
      </c>
    </row>
    <row r="360" spans="1:7" ht="45">
      <c r="A360" s="189" t="s">
        <v>667</v>
      </c>
      <c r="B360" s="201">
        <v>917</v>
      </c>
      <c r="C360" s="193">
        <v>4</v>
      </c>
      <c r="D360" s="193">
        <v>9</v>
      </c>
      <c r="E360" s="194" t="s">
        <v>668</v>
      </c>
      <c r="F360" s="195" t="s">
        <v>572</v>
      </c>
      <c r="G360" s="190">
        <v>3606</v>
      </c>
    </row>
    <row r="361" spans="1:7">
      <c r="A361" s="189" t="s">
        <v>669</v>
      </c>
      <c r="B361" s="201">
        <v>917</v>
      </c>
      <c r="C361" s="193">
        <v>4</v>
      </c>
      <c r="D361" s="193">
        <v>9</v>
      </c>
      <c r="E361" s="194" t="s">
        <v>670</v>
      </c>
      <c r="F361" s="195" t="s">
        <v>572</v>
      </c>
      <c r="G361" s="190">
        <v>3606</v>
      </c>
    </row>
    <row r="362" spans="1:7" ht="30">
      <c r="A362" s="189" t="s">
        <v>671</v>
      </c>
      <c r="B362" s="201">
        <v>917</v>
      </c>
      <c r="C362" s="193">
        <v>4</v>
      </c>
      <c r="D362" s="193">
        <v>9</v>
      </c>
      <c r="E362" s="194" t="s">
        <v>670</v>
      </c>
      <c r="F362" s="195" t="s">
        <v>672</v>
      </c>
      <c r="G362" s="190">
        <v>3606</v>
      </c>
    </row>
    <row r="363" spans="1:7">
      <c r="A363" s="189" t="s">
        <v>673</v>
      </c>
      <c r="B363" s="201">
        <v>917</v>
      </c>
      <c r="C363" s="193">
        <v>4</v>
      </c>
      <c r="D363" s="193">
        <v>12</v>
      </c>
      <c r="E363" s="194" t="s">
        <v>572</v>
      </c>
      <c r="F363" s="195" t="s">
        <v>572</v>
      </c>
      <c r="G363" s="190">
        <v>45</v>
      </c>
    </row>
    <row r="364" spans="1:7" ht="45">
      <c r="A364" s="189" t="s">
        <v>536</v>
      </c>
      <c r="B364" s="201">
        <v>917</v>
      </c>
      <c r="C364" s="193">
        <v>4</v>
      </c>
      <c r="D364" s="193">
        <v>12</v>
      </c>
      <c r="E364" s="194" t="s">
        <v>674</v>
      </c>
      <c r="F364" s="195" t="s">
        <v>572</v>
      </c>
      <c r="G364" s="190">
        <v>45</v>
      </c>
    </row>
    <row r="365" spans="1:7" ht="60">
      <c r="A365" s="189" t="s">
        <v>675</v>
      </c>
      <c r="B365" s="201">
        <v>917</v>
      </c>
      <c r="C365" s="193">
        <v>4</v>
      </c>
      <c r="D365" s="193">
        <v>12</v>
      </c>
      <c r="E365" s="194" t="s">
        <v>676</v>
      </c>
      <c r="F365" s="195" t="s">
        <v>572</v>
      </c>
      <c r="G365" s="190">
        <v>45</v>
      </c>
    </row>
    <row r="366" spans="1:7">
      <c r="A366" s="189" t="s">
        <v>590</v>
      </c>
      <c r="B366" s="201">
        <v>917</v>
      </c>
      <c r="C366" s="193">
        <v>4</v>
      </c>
      <c r="D366" s="193">
        <v>12</v>
      </c>
      <c r="E366" s="194" t="s">
        <v>676</v>
      </c>
      <c r="F366" s="195" t="s">
        <v>591</v>
      </c>
      <c r="G366" s="190">
        <v>45</v>
      </c>
    </row>
    <row r="367" spans="1:7">
      <c r="A367" s="189" t="s">
        <v>684</v>
      </c>
      <c r="B367" s="201">
        <v>917</v>
      </c>
      <c r="C367" s="193">
        <v>7</v>
      </c>
      <c r="D367" s="193">
        <v>0</v>
      </c>
      <c r="E367" s="194" t="s">
        <v>572</v>
      </c>
      <c r="F367" s="195" t="s">
        <v>572</v>
      </c>
      <c r="G367" s="190">
        <v>207.2</v>
      </c>
    </row>
    <row r="368" spans="1:7" ht="30">
      <c r="A368" s="189" t="s">
        <v>43</v>
      </c>
      <c r="B368" s="201">
        <v>917</v>
      </c>
      <c r="C368" s="193">
        <v>7</v>
      </c>
      <c r="D368" s="193">
        <v>5</v>
      </c>
      <c r="E368" s="194" t="s">
        <v>572</v>
      </c>
      <c r="F368" s="195" t="s">
        <v>572</v>
      </c>
      <c r="G368" s="190">
        <v>43.2</v>
      </c>
    </row>
    <row r="369" spans="1:7">
      <c r="A369" s="189" t="s">
        <v>44</v>
      </c>
      <c r="B369" s="201">
        <v>917</v>
      </c>
      <c r="C369" s="193">
        <v>7</v>
      </c>
      <c r="D369" s="193">
        <v>5</v>
      </c>
      <c r="E369" s="194" t="s">
        <v>45</v>
      </c>
      <c r="F369" s="195" t="s">
        <v>572</v>
      </c>
      <c r="G369" s="190">
        <v>15.2</v>
      </c>
    </row>
    <row r="370" spans="1:7">
      <c r="A370" s="189" t="s">
        <v>46</v>
      </c>
      <c r="B370" s="201">
        <v>917</v>
      </c>
      <c r="C370" s="193">
        <v>7</v>
      </c>
      <c r="D370" s="193">
        <v>5</v>
      </c>
      <c r="E370" s="194" t="s">
        <v>47</v>
      </c>
      <c r="F370" s="195" t="s">
        <v>572</v>
      </c>
      <c r="G370" s="190">
        <v>15.2</v>
      </c>
    </row>
    <row r="371" spans="1:7" ht="30">
      <c r="A371" s="189" t="s">
        <v>585</v>
      </c>
      <c r="B371" s="201">
        <v>917</v>
      </c>
      <c r="C371" s="193">
        <v>7</v>
      </c>
      <c r="D371" s="193">
        <v>5</v>
      </c>
      <c r="E371" s="194" t="s">
        <v>47</v>
      </c>
      <c r="F371" s="195" t="s">
        <v>586</v>
      </c>
      <c r="G371" s="190">
        <v>15.2</v>
      </c>
    </row>
    <row r="372" spans="1:7" ht="45">
      <c r="A372" s="189" t="s">
        <v>546</v>
      </c>
      <c r="B372" s="201">
        <v>917</v>
      </c>
      <c r="C372" s="193">
        <v>7</v>
      </c>
      <c r="D372" s="193">
        <v>5</v>
      </c>
      <c r="E372" s="194" t="s">
        <v>50</v>
      </c>
      <c r="F372" s="195" t="s">
        <v>572</v>
      </c>
      <c r="G372" s="190">
        <v>28</v>
      </c>
    </row>
    <row r="373" spans="1:7" ht="45">
      <c r="A373" s="189" t="s">
        <v>51</v>
      </c>
      <c r="B373" s="201">
        <v>917</v>
      </c>
      <c r="C373" s="193">
        <v>7</v>
      </c>
      <c r="D373" s="193">
        <v>5</v>
      </c>
      <c r="E373" s="194" t="s">
        <v>52</v>
      </c>
      <c r="F373" s="195" t="s">
        <v>572</v>
      </c>
      <c r="G373" s="190">
        <v>14</v>
      </c>
    </row>
    <row r="374" spans="1:7" ht="30">
      <c r="A374" s="189" t="s">
        <v>585</v>
      </c>
      <c r="B374" s="201">
        <v>917</v>
      </c>
      <c r="C374" s="193">
        <v>7</v>
      </c>
      <c r="D374" s="193">
        <v>5</v>
      </c>
      <c r="E374" s="194" t="s">
        <v>52</v>
      </c>
      <c r="F374" s="195" t="s">
        <v>586</v>
      </c>
      <c r="G374" s="190">
        <v>14</v>
      </c>
    </row>
    <row r="375" spans="1:7" ht="60">
      <c r="A375" s="189" t="s">
        <v>53</v>
      </c>
      <c r="B375" s="201">
        <v>917</v>
      </c>
      <c r="C375" s="193">
        <v>7</v>
      </c>
      <c r="D375" s="193">
        <v>5</v>
      </c>
      <c r="E375" s="194" t="s">
        <v>54</v>
      </c>
      <c r="F375" s="195" t="s">
        <v>572</v>
      </c>
      <c r="G375" s="190">
        <v>14</v>
      </c>
    </row>
    <row r="376" spans="1:7" ht="30">
      <c r="A376" s="189" t="s">
        <v>585</v>
      </c>
      <c r="B376" s="201">
        <v>917</v>
      </c>
      <c r="C376" s="193">
        <v>7</v>
      </c>
      <c r="D376" s="193">
        <v>5</v>
      </c>
      <c r="E376" s="194" t="s">
        <v>54</v>
      </c>
      <c r="F376" s="195" t="s">
        <v>586</v>
      </c>
      <c r="G376" s="190">
        <v>14</v>
      </c>
    </row>
    <row r="377" spans="1:7">
      <c r="A377" s="189" t="s">
        <v>55</v>
      </c>
      <c r="B377" s="201">
        <v>917</v>
      </c>
      <c r="C377" s="193">
        <v>7</v>
      </c>
      <c r="D377" s="193">
        <v>7</v>
      </c>
      <c r="E377" s="194" t="s">
        <v>572</v>
      </c>
      <c r="F377" s="195" t="s">
        <v>572</v>
      </c>
      <c r="G377" s="190">
        <v>164</v>
      </c>
    </row>
    <row r="378" spans="1:7" ht="60">
      <c r="A378" s="189" t="s">
        <v>529</v>
      </c>
      <c r="B378" s="201">
        <v>917</v>
      </c>
      <c r="C378" s="193">
        <v>7</v>
      </c>
      <c r="D378" s="193">
        <v>7</v>
      </c>
      <c r="E378" s="194" t="s">
        <v>58</v>
      </c>
      <c r="F378" s="195" t="s">
        <v>572</v>
      </c>
      <c r="G378" s="190">
        <v>64</v>
      </c>
    </row>
    <row r="379" spans="1:7" ht="30">
      <c r="A379" s="189" t="s">
        <v>594</v>
      </c>
      <c r="B379" s="201">
        <v>917</v>
      </c>
      <c r="C379" s="193">
        <v>7</v>
      </c>
      <c r="D379" s="193">
        <v>7</v>
      </c>
      <c r="E379" s="194" t="s">
        <v>59</v>
      </c>
      <c r="F379" s="195" t="s">
        <v>572</v>
      </c>
      <c r="G379" s="190">
        <v>20</v>
      </c>
    </row>
    <row r="380" spans="1:7" ht="30">
      <c r="A380" s="189" t="s">
        <v>585</v>
      </c>
      <c r="B380" s="201">
        <v>917</v>
      </c>
      <c r="C380" s="193">
        <v>7</v>
      </c>
      <c r="D380" s="193">
        <v>7</v>
      </c>
      <c r="E380" s="194" t="s">
        <v>59</v>
      </c>
      <c r="F380" s="195" t="s">
        <v>586</v>
      </c>
      <c r="G380" s="190">
        <v>20</v>
      </c>
    </row>
    <row r="381" spans="1:7" ht="30">
      <c r="A381" s="189" t="s">
        <v>594</v>
      </c>
      <c r="B381" s="201">
        <v>917</v>
      </c>
      <c r="C381" s="193">
        <v>7</v>
      </c>
      <c r="D381" s="193">
        <v>7</v>
      </c>
      <c r="E381" s="194" t="s">
        <v>60</v>
      </c>
      <c r="F381" s="195" t="s">
        <v>572</v>
      </c>
      <c r="G381" s="190">
        <v>20</v>
      </c>
    </row>
    <row r="382" spans="1:7" ht="30">
      <c r="A382" s="189" t="s">
        <v>585</v>
      </c>
      <c r="B382" s="201">
        <v>917</v>
      </c>
      <c r="C382" s="193">
        <v>7</v>
      </c>
      <c r="D382" s="193">
        <v>7</v>
      </c>
      <c r="E382" s="194" t="s">
        <v>60</v>
      </c>
      <c r="F382" s="195" t="s">
        <v>586</v>
      </c>
      <c r="G382" s="190">
        <v>20</v>
      </c>
    </row>
    <row r="383" spans="1:7" ht="30">
      <c r="A383" s="189" t="s">
        <v>594</v>
      </c>
      <c r="B383" s="201">
        <v>917</v>
      </c>
      <c r="C383" s="193">
        <v>7</v>
      </c>
      <c r="D383" s="193">
        <v>7</v>
      </c>
      <c r="E383" s="194" t="s">
        <v>61</v>
      </c>
      <c r="F383" s="195" t="s">
        <v>572</v>
      </c>
      <c r="G383" s="190">
        <v>24</v>
      </c>
    </row>
    <row r="384" spans="1:7" ht="30">
      <c r="A384" s="189" t="s">
        <v>585</v>
      </c>
      <c r="B384" s="201">
        <v>917</v>
      </c>
      <c r="C384" s="193">
        <v>7</v>
      </c>
      <c r="D384" s="193">
        <v>7</v>
      </c>
      <c r="E384" s="194" t="s">
        <v>61</v>
      </c>
      <c r="F384" s="195" t="s">
        <v>586</v>
      </c>
      <c r="G384" s="190">
        <v>24</v>
      </c>
    </row>
    <row r="385" spans="1:7" ht="45">
      <c r="A385" s="189" t="s">
        <v>538</v>
      </c>
      <c r="B385" s="201">
        <v>917</v>
      </c>
      <c r="C385" s="193">
        <v>7</v>
      </c>
      <c r="D385" s="193">
        <v>7</v>
      </c>
      <c r="E385" s="194" t="s">
        <v>62</v>
      </c>
      <c r="F385" s="195" t="s">
        <v>572</v>
      </c>
      <c r="G385" s="190">
        <v>100</v>
      </c>
    </row>
    <row r="386" spans="1:7" ht="30">
      <c r="A386" s="189" t="s">
        <v>594</v>
      </c>
      <c r="B386" s="201">
        <v>917</v>
      </c>
      <c r="C386" s="193">
        <v>7</v>
      </c>
      <c r="D386" s="193">
        <v>7</v>
      </c>
      <c r="E386" s="194" t="s">
        <v>63</v>
      </c>
      <c r="F386" s="195" t="s">
        <v>572</v>
      </c>
      <c r="G386" s="190">
        <v>20</v>
      </c>
    </row>
    <row r="387" spans="1:7" ht="30">
      <c r="A387" s="189" t="s">
        <v>585</v>
      </c>
      <c r="B387" s="201">
        <v>917</v>
      </c>
      <c r="C387" s="193">
        <v>7</v>
      </c>
      <c r="D387" s="193">
        <v>7</v>
      </c>
      <c r="E387" s="194" t="s">
        <v>63</v>
      </c>
      <c r="F387" s="195" t="s">
        <v>586</v>
      </c>
      <c r="G387" s="190">
        <v>20</v>
      </c>
    </row>
    <row r="388" spans="1:7" ht="30">
      <c r="A388" s="189" t="s">
        <v>594</v>
      </c>
      <c r="B388" s="201">
        <v>917</v>
      </c>
      <c r="C388" s="193">
        <v>7</v>
      </c>
      <c r="D388" s="193">
        <v>7</v>
      </c>
      <c r="E388" s="194" t="s">
        <v>64</v>
      </c>
      <c r="F388" s="195" t="s">
        <v>572</v>
      </c>
      <c r="G388" s="190">
        <v>25</v>
      </c>
    </row>
    <row r="389" spans="1:7" ht="30">
      <c r="A389" s="189" t="s">
        <v>585</v>
      </c>
      <c r="B389" s="201">
        <v>917</v>
      </c>
      <c r="C389" s="193">
        <v>7</v>
      </c>
      <c r="D389" s="193">
        <v>7</v>
      </c>
      <c r="E389" s="194" t="s">
        <v>64</v>
      </c>
      <c r="F389" s="195" t="s">
        <v>586</v>
      </c>
      <c r="G389" s="190">
        <v>25</v>
      </c>
    </row>
    <row r="390" spans="1:7" ht="30">
      <c r="A390" s="189" t="s">
        <v>594</v>
      </c>
      <c r="B390" s="201">
        <v>917</v>
      </c>
      <c r="C390" s="193">
        <v>7</v>
      </c>
      <c r="D390" s="193">
        <v>7</v>
      </c>
      <c r="E390" s="194" t="s">
        <v>65</v>
      </c>
      <c r="F390" s="195" t="s">
        <v>572</v>
      </c>
      <c r="G390" s="190">
        <v>30</v>
      </c>
    </row>
    <row r="391" spans="1:7" ht="30">
      <c r="A391" s="189" t="s">
        <v>585</v>
      </c>
      <c r="B391" s="201">
        <v>917</v>
      </c>
      <c r="C391" s="193">
        <v>7</v>
      </c>
      <c r="D391" s="193">
        <v>7</v>
      </c>
      <c r="E391" s="194" t="s">
        <v>65</v>
      </c>
      <c r="F391" s="195" t="s">
        <v>586</v>
      </c>
      <c r="G391" s="190">
        <v>30</v>
      </c>
    </row>
    <row r="392" spans="1:7" ht="30">
      <c r="A392" s="189" t="s">
        <v>594</v>
      </c>
      <c r="B392" s="201">
        <v>917</v>
      </c>
      <c r="C392" s="193">
        <v>7</v>
      </c>
      <c r="D392" s="193">
        <v>7</v>
      </c>
      <c r="E392" s="194" t="s">
        <v>66</v>
      </c>
      <c r="F392" s="195" t="s">
        <v>572</v>
      </c>
      <c r="G392" s="190">
        <v>5</v>
      </c>
    </row>
    <row r="393" spans="1:7" ht="30">
      <c r="A393" s="189" t="s">
        <v>585</v>
      </c>
      <c r="B393" s="201">
        <v>917</v>
      </c>
      <c r="C393" s="193">
        <v>7</v>
      </c>
      <c r="D393" s="193">
        <v>7</v>
      </c>
      <c r="E393" s="194" t="s">
        <v>66</v>
      </c>
      <c r="F393" s="195" t="s">
        <v>586</v>
      </c>
      <c r="G393" s="190">
        <v>5</v>
      </c>
    </row>
    <row r="394" spans="1:7" ht="30">
      <c r="A394" s="189" t="s">
        <v>594</v>
      </c>
      <c r="B394" s="201">
        <v>917</v>
      </c>
      <c r="C394" s="193">
        <v>7</v>
      </c>
      <c r="D394" s="193">
        <v>7</v>
      </c>
      <c r="E394" s="194" t="s">
        <v>67</v>
      </c>
      <c r="F394" s="195" t="s">
        <v>572</v>
      </c>
      <c r="G394" s="190">
        <v>5</v>
      </c>
    </row>
    <row r="395" spans="1:7" ht="30">
      <c r="A395" s="189" t="s">
        <v>585</v>
      </c>
      <c r="B395" s="201">
        <v>917</v>
      </c>
      <c r="C395" s="193">
        <v>7</v>
      </c>
      <c r="D395" s="193">
        <v>7</v>
      </c>
      <c r="E395" s="194" t="s">
        <v>67</v>
      </c>
      <c r="F395" s="195" t="s">
        <v>586</v>
      </c>
      <c r="G395" s="190">
        <v>5</v>
      </c>
    </row>
    <row r="396" spans="1:7" ht="30">
      <c r="A396" s="189" t="s">
        <v>594</v>
      </c>
      <c r="B396" s="201">
        <v>917</v>
      </c>
      <c r="C396" s="193">
        <v>7</v>
      </c>
      <c r="D396" s="193">
        <v>7</v>
      </c>
      <c r="E396" s="194" t="s">
        <v>68</v>
      </c>
      <c r="F396" s="195" t="s">
        <v>572</v>
      </c>
      <c r="G396" s="190">
        <v>10</v>
      </c>
    </row>
    <row r="397" spans="1:7" ht="30">
      <c r="A397" s="189" t="s">
        <v>585</v>
      </c>
      <c r="B397" s="201">
        <v>917</v>
      </c>
      <c r="C397" s="193">
        <v>7</v>
      </c>
      <c r="D397" s="193">
        <v>7</v>
      </c>
      <c r="E397" s="194" t="s">
        <v>68</v>
      </c>
      <c r="F397" s="195" t="s">
        <v>586</v>
      </c>
      <c r="G397" s="190">
        <v>10</v>
      </c>
    </row>
    <row r="398" spans="1:7" ht="30">
      <c r="A398" s="189" t="s">
        <v>594</v>
      </c>
      <c r="B398" s="201">
        <v>917</v>
      </c>
      <c r="C398" s="193">
        <v>7</v>
      </c>
      <c r="D398" s="193">
        <v>7</v>
      </c>
      <c r="E398" s="194" t="s">
        <v>69</v>
      </c>
      <c r="F398" s="195" t="s">
        <v>572</v>
      </c>
      <c r="G398" s="190">
        <v>5</v>
      </c>
    </row>
    <row r="399" spans="1:7" ht="30">
      <c r="A399" s="189" t="s">
        <v>585</v>
      </c>
      <c r="B399" s="201">
        <v>917</v>
      </c>
      <c r="C399" s="193">
        <v>7</v>
      </c>
      <c r="D399" s="193">
        <v>7</v>
      </c>
      <c r="E399" s="194" t="s">
        <v>69</v>
      </c>
      <c r="F399" s="195" t="s">
        <v>586</v>
      </c>
      <c r="G399" s="190">
        <v>5</v>
      </c>
    </row>
    <row r="400" spans="1:7">
      <c r="A400" s="189" t="s">
        <v>98</v>
      </c>
      <c r="B400" s="201">
        <v>917</v>
      </c>
      <c r="C400" s="193">
        <v>10</v>
      </c>
      <c r="D400" s="193">
        <v>0</v>
      </c>
      <c r="E400" s="194" t="s">
        <v>572</v>
      </c>
      <c r="F400" s="195" t="s">
        <v>572</v>
      </c>
      <c r="G400" s="190">
        <v>5926.2</v>
      </c>
    </row>
    <row r="401" spans="1:7">
      <c r="A401" s="189" t="s">
        <v>99</v>
      </c>
      <c r="B401" s="201">
        <v>917</v>
      </c>
      <c r="C401" s="193">
        <v>10</v>
      </c>
      <c r="D401" s="193">
        <v>1</v>
      </c>
      <c r="E401" s="194" t="s">
        <v>572</v>
      </c>
      <c r="F401" s="195" t="s">
        <v>572</v>
      </c>
      <c r="G401" s="190">
        <v>4367</v>
      </c>
    </row>
    <row r="402" spans="1:7">
      <c r="A402" s="189" t="s">
        <v>100</v>
      </c>
      <c r="B402" s="201">
        <v>917</v>
      </c>
      <c r="C402" s="193">
        <v>10</v>
      </c>
      <c r="D402" s="193">
        <v>1</v>
      </c>
      <c r="E402" s="194" t="s">
        <v>101</v>
      </c>
      <c r="F402" s="195" t="s">
        <v>572</v>
      </c>
      <c r="G402" s="190">
        <v>4367</v>
      </c>
    </row>
    <row r="403" spans="1:7" ht="90">
      <c r="A403" s="189" t="s">
        <v>102</v>
      </c>
      <c r="B403" s="201">
        <v>917</v>
      </c>
      <c r="C403" s="193">
        <v>10</v>
      </c>
      <c r="D403" s="193">
        <v>1</v>
      </c>
      <c r="E403" s="194" t="s">
        <v>103</v>
      </c>
      <c r="F403" s="195" t="s">
        <v>572</v>
      </c>
      <c r="G403" s="190">
        <v>4367</v>
      </c>
    </row>
    <row r="404" spans="1:7">
      <c r="A404" s="189" t="s">
        <v>634</v>
      </c>
      <c r="B404" s="201">
        <v>917</v>
      </c>
      <c r="C404" s="193">
        <v>10</v>
      </c>
      <c r="D404" s="193">
        <v>1</v>
      </c>
      <c r="E404" s="194" t="s">
        <v>103</v>
      </c>
      <c r="F404" s="195" t="s">
        <v>635</v>
      </c>
      <c r="G404" s="190">
        <v>4367</v>
      </c>
    </row>
    <row r="405" spans="1:7">
      <c r="A405" s="189" t="s">
        <v>104</v>
      </c>
      <c r="B405" s="201">
        <v>917</v>
      </c>
      <c r="C405" s="193">
        <v>10</v>
      </c>
      <c r="D405" s="193">
        <v>3</v>
      </c>
      <c r="E405" s="194" t="s">
        <v>572</v>
      </c>
      <c r="F405" s="195" t="s">
        <v>572</v>
      </c>
      <c r="G405" s="190">
        <v>240</v>
      </c>
    </row>
    <row r="406" spans="1:7" ht="30">
      <c r="A406" s="189" t="s">
        <v>535</v>
      </c>
      <c r="B406" s="201">
        <v>917</v>
      </c>
      <c r="C406" s="193">
        <v>10</v>
      </c>
      <c r="D406" s="193">
        <v>3</v>
      </c>
      <c r="E406" s="194" t="s">
        <v>109</v>
      </c>
      <c r="F406" s="195" t="s">
        <v>572</v>
      </c>
      <c r="G406" s="190">
        <v>240</v>
      </c>
    </row>
    <row r="407" spans="1:7" ht="30">
      <c r="A407" s="189" t="s">
        <v>110</v>
      </c>
      <c r="B407" s="201">
        <v>917</v>
      </c>
      <c r="C407" s="193">
        <v>10</v>
      </c>
      <c r="D407" s="193">
        <v>3</v>
      </c>
      <c r="E407" s="194" t="s">
        <v>111</v>
      </c>
      <c r="F407" s="195" t="s">
        <v>572</v>
      </c>
      <c r="G407" s="190">
        <v>30</v>
      </c>
    </row>
    <row r="408" spans="1:7">
      <c r="A408" s="189" t="s">
        <v>634</v>
      </c>
      <c r="B408" s="201">
        <v>917</v>
      </c>
      <c r="C408" s="193">
        <v>10</v>
      </c>
      <c r="D408" s="193">
        <v>3</v>
      </c>
      <c r="E408" s="194" t="s">
        <v>111</v>
      </c>
      <c r="F408" s="195" t="s">
        <v>635</v>
      </c>
      <c r="G408" s="190">
        <v>30</v>
      </c>
    </row>
    <row r="409" spans="1:7" ht="60">
      <c r="A409" s="189" t="s">
        <v>112</v>
      </c>
      <c r="B409" s="201">
        <v>917</v>
      </c>
      <c r="C409" s="193">
        <v>10</v>
      </c>
      <c r="D409" s="193">
        <v>3</v>
      </c>
      <c r="E409" s="194" t="s">
        <v>113</v>
      </c>
      <c r="F409" s="195" t="s">
        <v>572</v>
      </c>
      <c r="G409" s="190">
        <v>210</v>
      </c>
    </row>
    <row r="410" spans="1:7">
      <c r="A410" s="189" t="s">
        <v>634</v>
      </c>
      <c r="B410" s="201">
        <v>917</v>
      </c>
      <c r="C410" s="193">
        <v>10</v>
      </c>
      <c r="D410" s="193">
        <v>3</v>
      </c>
      <c r="E410" s="194" t="s">
        <v>113</v>
      </c>
      <c r="F410" s="195" t="s">
        <v>635</v>
      </c>
      <c r="G410" s="190">
        <v>210</v>
      </c>
    </row>
    <row r="411" spans="1:7">
      <c r="A411" s="189" t="s">
        <v>117</v>
      </c>
      <c r="B411" s="201">
        <v>917</v>
      </c>
      <c r="C411" s="193">
        <v>10</v>
      </c>
      <c r="D411" s="193">
        <v>6</v>
      </c>
      <c r="E411" s="194" t="s">
        <v>572</v>
      </c>
      <c r="F411" s="195" t="s">
        <v>572</v>
      </c>
      <c r="G411" s="190">
        <v>1319.2</v>
      </c>
    </row>
    <row r="412" spans="1:7" ht="30">
      <c r="A412" s="189" t="s">
        <v>574</v>
      </c>
      <c r="B412" s="201">
        <v>917</v>
      </c>
      <c r="C412" s="193">
        <v>10</v>
      </c>
      <c r="D412" s="193">
        <v>6</v>
      </c>
      <c r="E412" s="194" t="s">
        <v>575</v>
      </c>
      <c r="F412" s="195" t="s">
        <v>572</v>
      </c>
      <c r="G412" s="190">
        <v>1219.2</v>
      </c>
    </row>
    <row r="413" spans="1:7" ht="60">
      <c r="A413" s="189" t="s">
        <v>118</v>
      </c>
      <c r="B413" s="201">
        <v>917</v>
      </c>
      <c r="C413" s="193">
        <v>10</v>
      </c>
      <c r="D413" s="193">
        <v>6</v>
      </c>
      <c r="E413" s="194" t="s">
        <v>119</v>
      </c>
      <c r="F413" s="195" t="s">
        <v>572</v>
      </c>
      <c r="G413" s="190">
        <v>1219.2</v>
      </c>
    </row>
    <row r="414" spans="1:7" ht="60">
      <c r="A414" s="189" t="s">
        <v>578</v>
      </c>
      <c r="B414" s="201">
        <v>917</v>
      </c>
      <c r="C414" s="193">
        <v>10</v>
      </c>
      <c r="D414" s="193">
        <v>6</v>
      </c>
      <c r="E414" s="194" t="s">
        <v>119</v>
      </c>
      <c r="F414" s="195" t="s">
        <v>579</v>
      </c>
      <c r="G414" s="190">
        <v>1121.5999999999999</v>
      </c>
    </row>
    <row r="415" spans="1:7" ht="30">
      <c r="A415" s="189" t="s">
        <v>585</v>
      </c>
      <c r="B415" s="201">
        <v>917</v>
      </c>
      <c r="C415" s="193">
        <v>10</v>
      </c>
      <c r="D415" s="193">
        <v>6</v>
      </c>
      <c r="E415" s="194" t="s">
        <v>119</v>
      </c>
      <c r="F415" s="195" t="s">
        <v>586</v>
      </c>
      <c r="G415" s="190">
        <v>97.6</v>
      </c>
    </row>
    <row r="416" spans="1:7" ht="60">
      <c r="A416" s="189" t="s">
        <v>120</v>
      </c>
      <c r="B416" s="201">
        <v>917</v>
      </c>
      <c r="C416" s="193">
        <v>10</v>
      </c>
      <c r="D416" s="193">
        <v>6</v>
      </c>
      <c r="E416" s="194" t="s">
        <v>121</v>
      </c>
      <c r="F416" s="195" t="s">
        <v>572</v>
      </c>
      <c r="G416" s="190">
        <v>100</v>
      </c>
    </row>
    <row r="417" spans="1:7" ht="30">
      <c r="A417" s="189" t="s">
        <v>594</v>
      </c>
      <c r="B417" s="201">
        <v>917</v>
      </c>
      <c r="C417" s="193">
        <v>10</v>
      </c>
      <c r="D417" s="193">
        <v>6</v>
      </c>
      <c r="E417" s="194" t="s">
        <v>122</v>
      </c>
      <c r="F417" s="195" t="s">
        <v>572</v>
      </c>
      <c r="G417" s="190">
        <v>100</v>
      </c>
    </row>
    <row r="418" spans="1:7" ht="30">
      <c r="A418" s="189" t="s">
        <v>585</v>
      </c>
      <c r="B418" s="201">
        <v>917</v>
      </c>
      <c r="C418" s="193">
        <v>10</v>
      </c>
      <c r="D418" s="193">
        <v>6</v>
      </c>
      <c r="E418" s="194" t="s">
        <v>122</v>
      </c>
      <c r="F418" s="195" t="s">
        <v>586</v>
      </c>
      <c r="G418" s="190">
        <v>100</v>
      </c>
    </row>
    <row r="419" spans="1:7">
      <c r="A419" s="189" t="s">
        <v>123</v>
      </c>
      <c r="B419" s="201">
        <v>917</v>
      </c>
      <c r="C419" s="193">
        <v>11</v>
      </c>
      <c r="D419" s="193">
        <v>0</v>
      </c>
      <c r="E419" s="194" t="s">
        <v>572</v>
      </c>
      <c r="F419" s="195" t="s">
        <v>572</v>
      </c>
      <c r="G419" s="190">
        <v>120</v>
      </c>
    </row>
    <row r="420" spans="1:7">
      <c r="A420" s="189" t="s">
        <v>124</v>
      </c>
      <c r="B420" s="201">
        <v>917</v>
      </c>
      <c r="C420" s="193">
        <v>11</v>
      </c>
      <c r="D420" s="193">
        <v>1</v>
      </c>
      <c r="E420" s="194" t="s">
        <v>572</v>
      </c>
      <c r="F420" s="195" t="s">
        <v>572</v>
      </c>
      <c r="G420" s="190">
        <v>120</v>
      </c>
    </row>
    <row r="421" spans="1:7" ht="45">
      <c r="A421" s="189" t="s">
        <v>125</v>
      </c>
      <c r="B421" s="201">
        <v>917</v>
      </c>
      <c r="C421" s="193">
        <v>11</v>
      </c>
      <c r="D421" s="193">
        <v>1</v>
      </c>
      <c r="E421" s="194" t="s">
        <v>126</v>
      </c>
      <c r="F421" s="195" t="s">
        <v>572</v>
      </c>
      <c r="G421" s="190">
        <v>120</v>
      </c>
    </row>
    <row r="422" spans="1:7" ht="30">
      <c r="A422" s="189" t="s">
        <v>594</v>
      </c>
      <c r="B422" s="201">
        <v>917</v>
      </c>
      <c r="C422" s="193">
        <v>11</v>
      </c>
      <c r="D422" s="193">
        <v>1</v>
      </c>
      <c r="E422" s="194" t="s">
        <v>127</v>
      </c>
      <c r="F422" s="195" t="s">
        <v>572</v>
      </c>
      <c r="G422" s="190">
        <v>120</v>
      </c>
    </row>
    <row r="423" spans="1:7" ht="30">
      <c r="A423" s="189" t="s">
        <v>585</v>
      </c>
      <c r="B423" s="201">
        <v>917</v>
      </c>
      <c r="C423" s="193">
        <v>11</v>
      </c>
      <c r="D423" s="193">
        <v>1</v>
      </c>
      <c r="E423" s="194" t="s">
        <v>127</v>
      </c>
      <c r="F423" s="195" t="s">
        <v>586</v>
      </c>
      <c r="G423" s="190">
        <v>120</v>
      </c>
    </row>
    <row r="424" spans="1:7" ht="30">
      <c r="A424" s="189" t="s">
        <v>163</v>
      </c>
      <c r="B424" s="201">
        <v>918</v>
      </c>
      <c r="C424" s="193">
        <v>0</v>
      </c>
      <c r="D424" s="193">
        <v>0</v>
      </c>
      <c r="E424" s="194" t="s">
        <v>572</v>
      </c>
      <c r="F424" s="195" t="s">
        <v>572</v>
      </c>
      <c r="G424" s="190">
        <v>10702.4</v>
      </c>
    </row>
    <row r="425" spans="1:7">
      <c r="A425" s="189" t="s">
        <v>677</v>
      </c>
      <c r="B425" s="201">
        <v>918</v>
      </c>
      <c r="C425" s="193">
        <v>5</v>
      </c>
      <c r="D425" s="193">
        <v>0</v>
      </c>
      <c r="E425" s="194" t="s">
        <v>572</v>
      </c>
      <c r="F425" s="195" t="s">
        <v>572</v>
      </c>
      <c r="G425" s="190">
        <v>2762.4</v>
      </c>
    </row>
    <row r="426" spans="1:7">
      <c r="A426" s="189" t="s">
        <v>683</v>
      </c>
      <c r="B426" s="201">
        <v>918</v>
      </c>
      <c r="C426" s="193">
        <v>5</v>
      </c>
      <c r="D426" s="193">
        <v>5</v>
      </c>
      <c r="E426" s="194" t="s">
        <v>572</v>
      </c>
      <c r="F426" s="195" t="s">
        <v>572</v>
      </c>
      <c r="G426" s="190">
        <v>2762.4</v>
      </c>
    </row>
    <row r="427" spans="1:7" ht="30">
      <c r="A427" s="189" t="s">
        <v>574</v>
      </c>
      <c r="B427" s="201">
        <v>918</v>
      </c>
      <c r="C427" s="193">
        <v>5</v>
      </c>
      <c r="D427" s="193">
        <v>5</v>
      </c>
      <c r="E427" s="194" t="s">
        <v>575</v>
      </c>
      <c r="F427" s="195" t="s">
        <v>572</v>
      </c>
      <c r="G427" s="190">
        <v>2762.4</v>
      </c>
    </row>
    <row r="428" spans="1:7" ht="30">
      <c r="A428" s="189" t="s">
        <v>576</v>
      </c>
      <c r="B428" s="201">
        <v>918</v>
      </c>
      <c r="C428" s="193">
        <v>5</v>
      </c>
      <c r="D428" s="193">
        <v>5</v>
      </c>
      <c r="E428" s="194" t="s">
        <v>583</v>
      </c>
      <c r="F428" s="195" t="s">
        <v>572</v>
      </c>
      <c r="G428" s="190">
        <v>615</v>
      </c>
    </row>
    <row r="429" spans="1:7" ht="60">
      <c r="A429" s="189" t="s">
        <v>578</v>
      </c>
      <c r="B429" s="201">
        <v>918</v>
      </c>
      <c r="C429" s="193">
        <v>5</v>
      </c>
      <c r="D429" s="193">
        <v>5</v>
      </c>
      <c r="E429" s="194" t="s">
        <v>583</v>
      </c>
      <c r="F429" s="195" t="s">
        <v>579</v>
      </c>
      <c r="G429" s="190">
        <v>615</v>
      </c>
    </row>
    <row r="430" spans="1:7">
      <c r="A430" s="189" t="s">
        <v>580</v>
      </c>
      <c r="B430" s="201">
        <v>918</v>
      </c>
      <c r="C430" s="193">
        <v>5</v>
      </c>
      <c r="D430" s="193">
        <v>5</v>
      </c>
      <c r="E430" s="194" t="s">
        <v>584</v>
      </c>
      <c r="F430" s="195" t="s">
        <v>572</v>
      </c>
      <c r="G430" s="190">
        <v>2147.4</v>
      </c>
    </row>
    <row r="431" spans="1:7" ht="60">
      <c r="A431" s="189" t="s">
        <v>578</v>
      </c>
      <c r="B431" s="201">
        <v>918</v>
      </c>
      <c r="C431" s="193">
        <v>5</v>
      </c>
      <c r="D431" s="193">
        <v>5</v>
      </c>
      <c r="E431" s="194" t="s">
        <v>584</v>
      </c>
      <c r="F431" s="195" t="s">
        <v>579</v>
      </c>
      <c r="G431" s="190">
        <v>2100</v>
      </c>
    </row>
    <row r="432" spans="1:7" ht="30">
      <c r="A432" s="189" t="s">
        <v>585</v>
      </c>
      <c r="B432" s="201">
        <v>918</v>
      </c>
      <c r="C432" s="193">
        <v>5</v>
      </c>
      <c r="D432" s="193">
        <v>5</v>
      </c>
      <c r="E432" s="194" t="s">
        <v>584</v>
      </c>
      <c r="F432" s="195" t="s">
        <v>586</v>
      </c>
      <c r="G432" s="190">
        <v>47.4</v>
      </c>
    </row>
    <row r="433" spans="1:7">
      <c r="A433" s="189" t="s">
        <v>684</v>
      </c>
      <c r="B433" s="201">
        <v>918</v>
      </c>
      <c r="C433" s="193">
        <v>7</v>
      </c>
      <c r="D433" s="193">
        <v>0</v>
      </c>
      <c r="E433" s="194" t="s">
        <v>572</v>
      </c>
      <c r="F433" s="195" t="s">
        <v>572</v>
      </c>
      <c r="G433" s="190">
        <v>3.2</v>
      </c>
    </row>
    <row r="434" spans="1:7" ht="30">
      <c r="A434" s="189" t="s">
        <v>43</v>
      </c>
      <c r="B434" s="201">
        <v>918</v>
      </c>
      <c r="C434" s="193">
        <v>7</v>
      </c>
      <c r="D434" s="193">
        <v>5</v>
      </c>
      <c r="E434" s="194" t="s">
        <v>572</v>
      </c>
      <c r="F434" s="195" t="s">
        <v>572</v>
      </c>
      <c r="G434" s="190">
        <v>3.2</v>
      </c>
    </row>
    <row r="435" spans="1:7">
      <c r="A435" s="189" t="s">
        <v>44</v>
      </c>
      <c r="B435" s="201">
        <v>918</v>
      </c>
      <c r="C435" s="193">
        <v>7</v>
      </c>
      <c r="D435" s="193">
        <v>5</v>
      </c>
      <c r="E435" s="194" t="s">
        <v>45</v>
      </c>
      <c r="F435" s="195" t="s">
        <v>572</v>
      </c>
      <c r="G435" s="190">
        <v>3.2</v>
      </c>
    </row>
    <row r="436" spans="1:7">
      <c r="A436" s="189" t="s">
        <v>46</v>
      </c>
      <c r="B436" s="201">
        <v>918</v>
      </c>
      <c r="C436" s="193">
        <v>7</v>
      </c>
      <c r="D436" s="193">
        <v>5</v>
      </c>
      <c r="E436" s="194" t="s">
        <v>47</v>
      </c>
      <c r="F436" s="195" t="s">
        <v>572</v>
      </c>
      <c r="G436" s="190">
        <v>3.2</v>
      </c>
    </row>
    <row r="437" spans="1:7" ht="30">
      <c r="A437" s="189" t="s">
        <v>585</v>
      </c>
      <c r="B437" s="201">
        <v>918</v>
      </c>
      <c r="C437" s="193">
        <v>7</v>
      </c>
      <c r="D437" s="193">
        <v>5</v>
      </c>
      <c r="E437" s="194" t="s">
        <v>47</v>
      </c>
      <c r="F437" s="195" t="s">
        <v>586</v>
      </c>
      <c r="G437" s="190">
        <v>3.2</v>
      </c>
    </row>
    <row r="438" spans="1:7">
      <c r="A438" s="189" t="s">
        <v>98</v>
      </c>
      <c r="B438" s="201">
        <v>918</v>
      </c>
      <c r="C438" s="193">
        <v>10</v>
      </c>
      <c r="D438" s="193">
        <v>0</v>
      </c>
      <c r="E438" s="194" t="s">
        <v>572</v>
      </c>
      <c r="F438" s="195" t="s">
        <v>572</v>
      </c>
      <c r="G438" s="190">
        <v>7629.9</v>
      </c>
    </row>
    <row r="439" spans="1:7">
      <c r="A439" s="189" t="s">
        <v>104</v>
      </c>
      <c r="B439" s="201">
        <v>918</v>
      </c>
      <c r="C439" s="193">
        <v>10</v>
      </c>
      <c r="D439" s="193">
        <v>3</v>
      </c>
      <c r="E439" s="194" t="s">
        <v>572</v>
      </c>
      <c r="F439" s="195" t="s">
        <v>572</v>
      </c>
      <c r="G439" s="190">
        <v>7629.9</v>
      </c>
    </row>
    <row r="440" spans="1:7" ht="30">
      <c r="A440" s="189" t="s">
        <v>574</v>
      </c>
      <c r="B440" s="201">
        <v>918</v>
      </c>
      <c r="C440" s="193">
        <v>10</v>
      </c>
      <c r="D440" s="193">
        <v>3</v>
      </c>
      <c r="E440" s="194" t="s">
        <v>575</v>
      </c>
      <c r="F440" s="195" t="s">
        <v>572</v>
      </c>
      <c r="G440" s="190">
        <v>7629.9</v>
      </c>
    </row>
    <row r="441" spans="1:7" ht="60">
      <c r="A441" s="189" t="s">
        <v>105</v>
      </c>
      <c r="B441" s="201">
        <v>918</v>
      </c>
      <c r="C441" s="193">
        <v>10</v>
      </c>
      <c r="D441" s="193">
        <v>3</v>
      </c>
      <c r="E441" s="194" t="s">
        <v>106</v>
      </c>
      <c r="F441" s="195" t="s">
        <v>572</v>
      </c>
      <c r="G441" s="190">
        <v>872.9</v>
      </c>
    </row>
    <row r="442" spans="1:7" ht="60">
      <c r="A442" s="189" t="s">
        <v>578</v>
      </c>
      <c r="B442" s="201">
        <v>918</v>
      </c>
      <c r="C442" s="193">
        <v>10</v>
      </c>
      <c r="D442" s="193">
        <v>3</v>
      </c>
      <c r="E442" s="194" t="s">
        <v>106</v>
      </c>
      <c r="F442" s="195" t="s">
        <v>579</v>
      </c>
      <c r="G442" s="190">
        <v>831.3</v>
      </c>
    </row>
    <row r="443" spans="1:7" ht="30">
      <c r="A443" s="189" t="s">
        <v>585</v>
      </c>
      <c r="B443" s="201">
        <v>918</v>
      </c>
      <c r="C443" s="193">
        <v>10</v>
      </c>
      <c r="D443" s="193">
        <v>3</v>
      </c>
      <c r="E443" s="194" t="s">
        <v>106</v>
      </c>
      <c r="F443" s="195" t="s">
        <v>586</v>
      </c>
      <c r="G443" s="190">
        <v>41.6</v>
      </c>
    </row>
    <row r="444" spans="1:7" ht="30">
      <c r="A444" s="189" t="s">
        <v>107</v>
      </c>
      <c r="B444" s="201">
        <v>918</v>
      </c>
      <c r="C444" s="193">
        <v>10</v>
      </c>
      <c r="D444" s="193">
        <v>3</v>
      </c>
      <c r="E444" s="194" t="s">
        <v>108</v>
      </c>
      <c r="F444" s="195" t="s">
        <v>572</v>
      </c>
      <c r="G444" s="190">
        <v>6757</v>
      </c>
    </row>
    <row r="445" spans="1:7" ht="30">
      <c r="A445" s="189" t="s">
        <v>585</v>
      </c>
      <c r="B445" s="201">
        <v>918</v>
      </c>
      <c r="C445" s="193">
        <v>10</v>
      </c>
      <c r="D445" s="193">
        <v>3</v>
      </c>
      <c r="E445" s="194" t="s">
        <v>108</v>
      </c>
      <c r="F445" s="195" t="s">
        <v>586</v>
      </c>
      <c r="G445" s="190">
        <v>117</v>
      </c>
    </row>
    <row r="446" spans="1:7">
      <c r="A446" s="189" t="s">
        <v>634</v>
      </c>
      <c r="B446" s="201">
        <v>918</v>
      </c>
      <c r="C446" s="193">
        <v>10</v>
      </c>
      <c r="D446" s="193">
        <v>3</v>
      </c>
      <c r="E446" s="194" t="s">
        <v>108</v>
      </c>
      <c r="F446" s="195" t="s">
        <v>635</v>
      </c>
      <c r="G446" s="190">
        <v>6640</v>
      </c>
    </row>
    <row r="447" spans="1:7">
      <c r="A447" s="189" t="s">
        <v>123</v>
      </c>
      <c r="B447" s="201">
        <v>918</v>
      </c>
      <c r="C447" s="193">
        <v>11</v>
      </c>
      <c r="D447" s="193">
        <v>0</v>
      </c>
      <c r="E447" s="194" t="s">
        <v>572</v>
      </c>
      <c r="F447" s="195" t="s">
        <v>572</v>
      </c>
      <c r="G447" s="190">
        <v>306.89999999999998</v>
      </c>
    </row>
    <row r="448" spans="1:7">
      <c r="A448" s="189" t="s">
        <v>124</v>
      </c>
      <c r="B448" s="201">
        <v>918</v>
      </c>
      <c r="C448" s="193">
        <v>11</v>
      </c>
      <c r="D448" s="193">
        <v>1</v>
      </c>
      <c r="E448" s="194" t="s">
        <v>572</v>
      </c>
      <c r="F448" s="195" t="s">
        <v>572</v>
      </c>
      <c r="G448" s="190">
        <v>306.89999999999998</v>
      </c>
    </row>
    <row r="449" spans="1:7" ht="45">
      <c r="A449" s="189" t="s">
        <v>667</v>
      </c>
      <c r="B449" s="201">
        <v>918</v>
      </c>
      <c r="C449" s="193">
        <v>11</v>
      </c>
      <c r="D449" s="193">
        <v>1</v>
      </c>
      <c r="E449" s="194" t="s">
        <v>668</v>
      </c>
      <c r="F449" s="195" t="s">
        <v>572</v>
      </c>
      <c r="G449" s="190">
        <v>306.89999999999998</v>
      </c>
    </row>
    <row r="450" spans="1:7">
      <c r="A450" s="189" t="s">
        <v>128</v>
      </c>
      <c r="B450" s="201">
        <v>918</v>
      </c>
      <c r="C450" s="193">
        <v>11</v>
      </c>
      <c r="D450" s="193">
        <v>1</v>
      </c>
      <c r="E450" s="194" t="s">
        <v>129</v>
      </c>
      <c r="F450" s="195" t="s">
        <v>572</v>
      </c>
      <c r="G450" s="190">
        <v>233.2</v>
      </c>
    </row>
    <row r="451" spans="1:7" ht="30">
      <c r="A451" s="189" t="s">
        <v>585</v>
      </c>
      <c r="B451" s="201">
        <v>918</v>
      </c>
      <c r="C451" s="193">
        <v>11</v>
      </c>
      <c r="D451" s="193">
        <v>1</v>
      </c>
      <c r="E451" s="194" t="s">
        <v>129</v>
      </c>
      <c r="F451" s="195" t="s">
        <v>586</v>
      </c>
      <c r="G451" s="190">
        <v>233.2</v>
      </c>
    </row>
    <row r="452" spans="1:7" ht="60">
      <c r="A452" s="189" t="s">
        <v>130</v>
      </c>
      <c r="B452" s="201">
        <v>918</v>
      </c>
      <c r="C452" s="193">
        <v>11</v>
      </c>
      <c r="D452" s="193">
        <v>1</v>
      </c>
      <c r="E452" s="194" t="s">
        <v>131</v>
      </c>
      <c r="F452" s="195" t="s">
        <v>572</v>
      </c>
      <c r="G452" s="190">
        <v>73.7</v>
      </c>
    </row>
    <row r="453" spans="1:7" ht="30">
      <c r="A453" s="189" t="s">
        <v>671</v>
      </c>
      <c r="B453" s="201">
        <v>918</v>
      </c>
      <c r="C453" s="193">
        <v>11</v>
      </c>
      <c r="D453" s="193">
        <v>1</v>
      </c>
      <c r="E453" s="194" t="s">
        <v>131</v>
      </c>
      <c r="F453" s="195" t="s">
        <v>672</v>
      </c>
      <c r="G453" s="190">
        <v>73.7</v>
      </c>
    </row>
    <row r="454" spans="1:7">
      <c r="A454" s="189" t="s">
        <v>164</v>
      </c>
      <c r="B454" s="201">
        <v>923</v>
      </c>
      <c r="C454" s="193">
        <v>0</v>
      </c>
      <c r="D454" s="193">
        <v>0</v>
      </c>
      <c r="E454" s="194" t="s">
        <v>572</v>
      </c>
      <c r="F454" s="195" t="s">
        <v>572</v>
      </c>
      <c r="G454" s="190">
        <v>1421.9</v>
      </c>
    </row>
    <row r="455" spans="1:7">
      <c r="A455" s="189" t="s">
        <v>571</v>
      </c>
      <c r="B455" s="201">
        <v>923</v>
      </c>
      <c r="C455" s="193">
        <v>1</v>
      </c>
      <c r="D455" s="193">
        <v>0</v>
      </c>
      <c r="E455" s="194" t="s">
        <v>572</v>
      </c>
      <c r="F455" s="195" t="s">
        <v>572</v>
      </c>
      <c r="G455" s="190">
        <v>1421.9</v>
      </c>
    </row>
    <row r="456" spans="1:7" ht="45">
      <c r="A456" s="189" t="s">
        <v>601</v>
      </c>
      <c r="B456" s="201">
        <v>923</v>
      </c>
      <c r="C456" s="193">
        <v>1</v>
      </c>
      <c r="D456" s="193">
        <v>6</v>
      </c>
      <c r="E456" s="194" t="s">
        <v>572</v>
      </c>
      <c r="F456" s="195" t="s">
        <v>572</v>
      </c>
      <c r="G456" s="190">
        <v>1421.9</v>
      </c>
    </row>
    <row r="457" spans="1:7" ht="30">
      <c r="A457" s="189" t="s">
        <v>574</v>
      </c>
      <c r="B457" s="201">
        <v>923</v>
      </c>
      <c r="C457" s="193">
        <v>1</v>
      </c>
      <c r="D457" s="193">
        <v>6</v>
      </c>
      <c r="E457" s="194" t="s">
        <v>575</v>
      </c>
      <c r="F457" s="195" t="s">
        <v>572</v>
      </c>
      <c r="G457" s="190">
        <v>1421.9</v>
      </c>
    </row>
    <row r="458" spans="1:7" ht="30">
      <c r="A458" s="189" t="s">
        <v>576</v>
      </c>
      <c r="B458" s="201">
        <v>923</v>
      </c>
      <c r="C458" s="193">
        <v>1</v>
      </c>
      <c r="D458" s="193">
        <v>6</v>
      </c>
      <c r="E458" s="194" t="s">
        <v>583</v>
      </c>
      <c r="F458" s="195" t="s">
        <v>572</v>
      </c>
      <c r="G458" s="190">
        <v>209.6</v>
      </c>
    </row>
    <row r="459" spans="1:7" ht="60">
      <c r="A459" s="189" t="s">
        <v>578</v>
      </c>
      <c r="B459" s="201">
        <v>923</v>
      </c>
      <c r="C459" s="193">
        <v>1</v>
      </c>
      <c r="D459" s="193">
        <v>6</v>
      </c>
      <c r="E459" s="194" t="s">
        <v>583</v>
      </c>
      <c r="F459" s="195" t="s">
        <v>579</v>
      </c>
      <c r="G459" s="190">
        <v>209.6</v>
      </c>
    </row>
    <row r="460" spans="1:7">
      <c r="A460" s="189" t="s">
        <v>580</v>
      </c>
      <c r="B460" s="201">
        <v>923</v>
      </c>
      <c r="C460" s="193">
        <v>1</v>
      </c>
      <c r="D460" s="193">
        <v>6</v>
      </c>
      <c r="E460" s="194" t="s">
        <v>584</v>
      </c>
      <c r="F460" s="195" t="s">
        <v>572</v>
      </c>
      <c r="G460" s="190">
        <v>640.29999999999995</v>
      </c>
    </row>
    <row r="461" spans="1:7" ht="60">
      <c r="A461" s="189" t="s">
        <v>578</v>
      </c>
      <c r="B461" s="201">
        <v>923</v>
      </c>
      <c r="C461" s="193">
        <v>1</v>
      </c>
      <c r="D461" s="193">
        <v>6</v>
      </c>
      <c r="E461" s="194" t="s">
        <v>584</v>
      </c>
      <c r="F461" s="195" t="s">
        <v>579</v>
      </c>
      <c r="G461" s="190">
        <v>625</v>
      </c>
    </row>
    <row r="462" spans="1:7" ht="30">
      <c r="A462" s="189" t="s">
        <v>585</v>
      </c>
      <c r="B462" s="201">
        <v>923</v>
      </c>
      <c r="C462" s="193">
        <v>1</v>
      </c>
      <c r="D462" s="193">
        <v>6</v>
      </c>
      <c r="E462" s="194" t="s">
        <v>584</v>
      </c>
      <c r="F462" s="195" t="s">
        <v>586</v>
      </c>
      <c r="G462" s="190">
        <v>15.3</v>
      </c>
    </row>
    <row r="463" spans="1:7" ht="30">
      <c r="A463" s="189" t="s">
        <v>576</v>
      </c>
      <c r="B463" s="201">
        <v>923</v>
      </c>
      <c r="C463" s="193">
        <v>1</v>
      </c>
      <c r="D463" s="193">
        <v>6</v>
      </c>
      <c r="E463" s="194" t="s">
        <v>602</v>
      </c>
      <c r="F463" s="195" t="s">
        <v>572</v>
      </c>
      <c r="G463" s="190">
        <v>132</v>
      </c>
    </row>
    <row r="464" spans="1:7" ht="60">
      <c r="A464" s="189" t="s">
        <v>578</v>
      </c>
      <c r="B464" s="201">
        <v>923</v>
      </c>
      <c r="C464" s="193">
        <v>1</v>
      </c>
      <c r="D464" s="193">
        <v>6</v>
      </c>
      <c r="E464" s="194" t="s">
        <v>602</v>
      </c>
      <c r="F464" s="195" t="s">
        <v>579</v>
      </c>
      <c r="G464" s="190">
        <v>132</v>
      </c>
    </row>
    <row r="465" spans="1:7">
      <c r="A465" s="189" t="s">
        <v>580</v>
      </c>
      <c r="B465" s="201">
        <v>923</v>
      </c>
      <c r="C465" s="193">
        <v>1</v>
      </c>
      <c r="D465" s="193">
        <v>6</v>
      </c>
      <c r="E465" s="194" t="s">
        <v>603</v>
      </c>
      <c r="F465" s="195" t="s">
        <v>572</v>
      </c>
      <c r="G465" s="190">
        <v>440</v>
      </c>
    </row>
    <row r="466" spans="1:7" ht="60">
      <c r="A466" s="189" t="s">
        <v>578</v>
      </c>
      <c r="B466" s="201">
        <v>923</v>
      </c>
      <c r="C466" s="193">
        <v>1</v>
      </c>
      <c r="D466" s="193">
        <v>6</v>
      </c>
      <c r="E466" s="194" t="s">
        <v>603</v>
      </c>
      <c r="F466" s="195" t="s">
        <v>579</v>
      </c>
      <c r="G466" s="190">
        <v>440</v>
      </c>
    </row>
    <row r="467" spans="1:7">
      <c r="A467" s="288" t="s">
        <v>548</v>
      </c>
      <c r="B467" s="289"/>
      <c r="C467" s="289"/>
      <c r="D467" s="289"/>
      <c r="E467" s="289"/>
      <c r="F467" s="290"/>
      <c r="G467" s="197">
        <v>608110</v>
      </c>
    </row>
    <row r="468" spans="1:7">
      <c r="A468" s="188"/>
      <c r="B468" s="196"/>
      <c r="C468" s="196"/>
      <c r="D468" s="196"/>
      <c r="E468" s="196"/>
      <c r="F468" s="191"/>
      <c r="G468" s="180"/>
    </row>
    <row r="469" spans="1:7">
      <c r="A469" s="202" t="s">
        <v>245</v>
      </c>
      <c r="B469" s="191"/>
      <c r="C469" s="191"/>
      <c r="D469" s="191"/>
      <c r="E469" s="191"/>
      <c r="F469" s="286" t="s">
        <v>497</v>
      </c>
      <c r="G469" s="286"/>
    </row>
  </sheetData>
  <autoFilter ref="A19:AA467"/>
  <mergeCells count="6">
    <mergeCell ref="A467:F467"/>
    <mergeCell ref="F469:G469"/>
    <mergeCell ref="A14:G14"/>
    <mergeCell ref="A16:A17"/>
    <mergeCell ref="B16:F16"/>
    <mergeCell ref="G16:G17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4:E203"/>
  <sheetViews>
    <sheetView workbookViewId="0">
      <selection activeCell="F53" sqref="F53"/>
    </sheetView>
  </sheetViews>
  <sheetFormatPr defaultRowHeight="15"/>
  <cols>
    <col min="1" max="1" width="3.7109375" customWidth="1"/>
    <col min="2" max="2" width="69.28515625" bestFit="1" customWidth="1"/>
    <col min="3" max="3" width="22.140625" customWidth="1"/>
    <col min="4" max="4" width="10.28515625" customWidth="1"/>
  </cols>
  <sheetData>
    <row r="14" spans="1:4">
      <c r="A14" s="125"/>
      <c r="B14" s="126"/>
      <c r="C14" s="127"/>
      <c r="D14" s="128"/>
    </row>
    <row r="15" spans="1:4" ht="36" customHeight="1">
      <c r="A15" s="296" t="s">
        <v>513</v>
      </c>
      <c r="B15" s="296"/>
      <c r="C15" s="296"/>
      <c r="D15" s="296"/>
    </row>
    <row r="16" spans="1:4" ht="18.75">
      <c r="A16" s="129"/>
      <c r="B16" s="130"/>
      <c r="C16" s="131"/>
      <c r="D16" s="132"/>
    </row>
    <row r="17" spans="1:4">
      <c r="A17" s="297" t="s">
        <v>514</v>
      </c>
      <c r="B17" s="297" t="s">
        <v>515</v>
      </c>
      <c r="C17" s="298" t="s">
        <v>516</v>
      </c>
      <c r="D17" s="300" t="s">
        <v>517</v>
      </c>
    </row>
    <row r="18" spans="1:4">
      <c r="A18" s="297"/>
      <c r="B18" s="297"/>
      <c r="C18" s="299"/>
      <c r="D18" s="301"/>
    </row>
    <row r="19" spans="1:4">
      <c r="A19" s="133">
        <v>1</v>
      </c>
      <c r="B19" s="133">
        <v>2</v>
      </c>
      <c r="C19" s="133">
        <v>3</v>
      </c>
      <c r="D19" s="134">
        <v>4</v>
      </c>
    </row>
    <row r="20" spans="1:4">
      <c r="A20" s="298">
        <v>1</v>
      </c>
      <c r="B20" s="306" t="s">
        <v>518</v>
      </c>
      <c r="C20" s="135" t="s">
        <v>519</v>
      </c>
      <c r="D20" s="136">
        <v>70</v>
      </c>
    </row>
    <row r="21" spans="1:4" ht="30">
      <c r="A21" s="305"/>
      <c r="B21" s="307"/>
      <c r="C21" s="135" t="s">
        <v>520</v>
      </c>
      <c r="D21" s="136">
        <v>70</v>
      </c>
    </row>
    <row r="22" spans="1:4">
      <c r="A22" s="302">
        <v>2</v>
      </c>
      <c r="B22" s="308" t="s">
        <v>521</v>
      </c>
      <c r="C22" s="135" t="s">
        <v>519</v>
      </c>
      <c r="D22" s="137">
        <v>820.9</v>
      </c>
    </row>
    <row r="23" spans="1:4" ht="30">
      <c r="A23" s="303"/>
      <c r="B23" s="309"/>
      <c r="C23" s="135" t="s">
        <v>522</v>
      </c>
      <c r="D23" s="137">
        <v>820.9</v>
      </c>
    </row>
    <row r="24" spans="1:4">
      <c r="A24" s="302">
        <v>3</v>
      </c>
      <c r="B24" s="304" t="s">
        <v>523</v>
      </c>
      <c r="C24" s="138" t="s">
        <v>519</v>
      </c>
      <c r="D24" s="137">
        <v>7000</v>
      </c>
    </row>
    <row r="25" spans="1:4" ht="30">
      <c r="A25" s="303"/>
      <c r="B25" s="304"/>
      <c r="C25" s="135" t="s">
        <v>522</v>
      </c>
      <c r="D25" s="137">
        <v>7000</v>
      </c>
    </row>
    <row r="26" spans="1:4">
      <c r="A26" s="302">
        <v>4</v>
      </c>
      <c r="B26" s="304" t="s">
        <v>524</v>
      </c>
      <c r="C26" s="138" t="s">
        <v>519</v>
      </c>
      <c r="D26" s="137">
        <v>990</v>
      </c>
    </row>
    <row r="27" spans="1:4" ht="30">
      <c r="A27" s="303"/>
      <c r="B27" s="304"/>
      <c r="C27" s="135" t="s">
        <v>522</v>
      </c>
      <c r="D27" s="137">
        <v>990</v>
      </c>
    </row>
    <row r="28" spans="1:4">
      <c r="A28" s="302">
        <v>5</v>
      </c>
      <c r="B28" s="308" t="s">
        <v>525</v>
      </c>
      <c r="C28" s="138" t="s">
        <v>519</v>
      </c>
      <c r="D28" s="137">
        <v>521.70000000000005</v>
      </c>
    </row>
    <row r="29" spans="1:4" ht="60">
      <c r="A29" s="303"/>
      <c r="B29" s="309"/>
      <c r="C29" s="135" t="s">
        <v>526</v>
      </c>
      <c r="D29" s="137">
        <v>240</v>
      </c>
    </row>
    <row r="30" spans="1:4" ht="30">
      <c r="A30" s="303"/>
      <c r="B30" s="309"/>
      <c r="C30" s="138" t="s">
        <v>522</v>
      </c>
      <c r="D30" s="137">
        <v>280</v>
      </c>
    </row>
    <row r="31" spans="1:4" ht="30">
      <c r="A31" s="303"/>
      <c r="B31" s="309"/>
      <c r="C31" s="135" t="s">
        <v>527</v>
      </c>
      <c r="D31" s="137">
        <v>1.7</v>
      </c>
    </row>
    <row r="32" spans="1:4">
      <c r="A32" s="302">
        <v>6</v>
      </c>
      <c r="B32" s="308" t="s">
        <v>528</v>
      </c>
      <c r="C32" s="138" t="s">
        <v>519</v>
      </c>
      <c r="D32" s="137">
        <v>120</v>
      </c>
    </row>
    <row r="33" spans="1:4" ht="30">
      <c r="A33" s="314"/>
      <c r="B33" s="315"/>
      <c r="C33" s="139" t="s">
        <v>527</v>
      </c>
      <c r="D33" s="137">
        <v>120</v>
      </c>
    </row>
    <row r="34" spans="1:4">
      <c r="A34" s="302">
        <v>7</v>
      </c>
      <c r="B34" s="308" t="s">
        <v>529</v>
      </c>
      <c r="C34" s="138" t="s">
        <v>519</v>
      </c>
      <c r="D34" s="137">
        <v>64</v>
      </c>
    </row>
    <row r="35" spans="1:4" ht="30">
      <c r="A35" s="303"/>
      <c r="B35" s="309"/>
      <c r="C35" s="135" t="s">
        <v>527</v>
      </c>
      <c r="D35" s="137">
        <v>64</v>
      </c>
    </row>
    <row r="36" spans="1:4">
      <c r="A36" s="302">
        <v>8</v>
      </c>
      <c r="B36" s="308" t="s">
        <v>530</v>
      </c>
      <c r="C36" s="138" t="s">
        <v>519</v>
      </c>
      <c r="D36" s="137">
        <v>21</v>
      </c>
    </row>
    <row r="37" spans="1:4" ht="30">
      <c r="A37" s="314"/>
      <c r="B37" s="315"/>
      <c r="C37" s="139" t="s">
        <v>527</v>
      </c>
      <c r="D37" s="137">
        <v>21</v>
      </c>
    </row>
    <row r="38" spans="1:4">
      <c r="A38" s="302">
        <v>9</v>
      </c>
      <c r="B38" s="308" t="s">
        <v>531</v>
      </c>
      <c r="C38" s="138" t="s">
        <v>519</v>
      </c>
      <c r="D38" s="137">
        <f>D39</f>
        <v>780</v>
      </c>
    </row>
    <row r="39" spans="1:4" ht="30">
      <c r="A39" s="303"/>
      <c r="B39" s="309"/>
      <c r="C39" s="135" t="s">
        <v>522</v>
      </c>
      <c r="D39" s="137">
        <v>780</v>
      </c>
    </row>
    <row r="40" spans="1:4">
      <c r="A40" s="310">
        <v>10</v>
      </c>
      <c r="B40" s="312" t="s">
        <v>532</v>
      </c>
      <c r="C40" s="138" t="s">
        <v>519</v>
      </c>
      <c r="D40" s="140">
        <v>1215</v>
      </c>
    </row>
    <row r="41" spans="1:4" ht="60">
      <c r="A41" s="311"/>
      <c r="B41" s="313"/>
      <c r="C41" s="141" t="s">
        <v>533</v>
      </c>
      <c r="D41" s="142">
        <v>1215</v>
      </c>
    </row>
    <row r="42" spans="1:4">
      <c r="A42" s="319">
        <v>11</v>
      </c>
      <c r="B42" s="317" t="s">
        <v>534</v>
      </c>
      <c r="C42" s="138" t="s">
        <v>519</v>
      </c>
      <c r="D42" s="142">
        <v>560.4</v>
      </c>
    </row>
    <row r="43" spans="1:4" ht="60">
      <c r="A43" s="320"/>
      <c r="B43" s="321"/>
      <c r="C43" s="143" t="s">
        <v>526</v>
      </c>
      <c r="D43" s="142">
        <v>560.4</v>
      </c>
    </row>
    <row r="44" spans="1:4">
      <c r="A44" s="319">
        <v>12</v>
      </c>
      <c r="B44" s="317" t="s">
        <v>535</v>
      </c>
      <c r="C44" s="138" t="s">
        <v>519</v>
      </c>
      <c r="D44" s="142">
        <v>240</v>
      </c>
    </row>
    <row r="45" spans="1:4" ht="30">
      <c r="A45" s="322"/>
      <c r="B45" s="318"/>
      <c r="C45" s="139" t="s">
        <v>527</v>
      </c>
      <c r="D45" s="142">
        <v>240</v>
      </c>
    </row>
    <row r="46" spans="1:4">
      <c r="A46" s="319">
        <v>13</v>
      </c>
      <c r="B46" s="317" t="s">
        <v>536</v>
      </c>
      <c r="C46" s="138" t="s">
        <v>519</v>
      </c>
      <c r="D46" s="142">
        <v>45</v>
      </c>
    </row>
    <row r="47" spans="1:4" ht="30">
      <c r="A47" s="322"/>
      <c r="B47" s="318"/>
      <c r="C47" s="139" t="s">
        <v>527</v>
      </c>
      <c r="D47" s="142">
        <v>45</v>
      </c>
    </row>
    <row r="48" spans="1:4">
      <c r="A48" s="319">
        <v>14</v>
      </c>
      <c r="B48" s="317" t="s">
        <v>537</v>
      </c>
      <c r="C48" s="138" t="s">
        <v>519</v>
      </c>
      <c r="D48" s="142">
        <v>100</v>
      </c>
    </row>
    <row r="49" spans="1:4" ht="30">
      <c r="A49" s="322"/>
      <c r="B49" s="318"/>
      <c r="C49" s="139" t="s">
        <v>527</v>
      </c>
      <c r="D49" s="142">
        <v>100</v>
      </c>
    </row>
    <row r="50" spans="1:4">
      <c r="A50" s="323">
        <v>15</v>
      </c>
      <c r="B50" s="324" t="s">
        <v>538</v>
      </c>
      <c r="C50" s="138" t="s">
        <v>519</v>
      </c>
      <c r="D50" s="140">
        <v>100</v>
      </c>
    </row>
    <row r="51" spans="1:4" ht="30">
      <c r="A51" s="323"/>
      <c r="B51" s="324"/>
      <c r="C51" s="138" t="s">
        <v>527</v>
      </c>
      <c r="D51" s="140">
        <v>100</v>
      </c>
    </row>
    <row r="52" spans="1:4">
      <c r="A52" s="310">
        <v>16</v>
      </c>
      <c r="B52" s="317" t="s">
        <v>539</v>
      </c>
      <c r="C52" s="138" t="s">
        <v>519</v>
      </c>
      <c r="D52" s="140">
        <v>40</v>
      </c>
    </row>
    <row r="53" spans="1:4" ht="30">
      <c r="A53" s="316"/>
      <c r="B53" s="318"/>
      <c r="C53" s="135" t="s">
        <v>527</v>
      </c>
      <c r="D53" s="140">
        <v>40</v>
      </c>
    </row>
    <row r="54" spans="1:4">
      <c r="A54" s="310">
        <v>17</v>
      </c>
      <c r="B54" s="317" t="s">
        <v>540</v>
      </c>
      <c r="C54" s="138" t="s">
        <v>519</v>
      </c>
      <c r="D54" s="140">
        <v>37.35</v>
      </c>
    </row>
    <row r="55" spans="1:4" ht="30">
      <c r="A55" s="316"/>
      <c r="B55" s="318"/>
      <c r="C55" s="135" t="s">
        <v>522</v>
      </c>
      <c r="D55" s="140">
        <v>37.35</v>
      </c>
    </row>
    <row r="56" spans="1:4">
      <c r="A56" s="310">
        <v>18</v>
      </c>
      <c r="B56" s="317" t="s">
        <v>541</v>
      </c>
      <c r="C56" s="138" t="s">
        <v>519</v>
      </c>
      <c r="D56" s="140">
        <v>15</v>
      </c>
    </row>
    <row r="57" spans="1:4" ht="30">
      <c r="A57" s="316"/>
      <c r="B57" s="318"/>
      <c r="C57" s="135" t="s">
        <v>527</v>
      </c>
      <c r="D57" s="140">
        <v>15</v>
      </c>
    </row>
    <row r="58" spans="1:4">
      <c r="A58" s="325">
        <v>19</v>
      </c>
      <c r="B58" s="317" t="s">
        <v>542</v>
      </c>
      <c r="C58" s="138" t="s">
        <v>519</v>
      </c>
      <c r="D58" s="140">
        <v>3478.76</v>
      </c>
    </row>
    <row r="59" spans="1:4" ht="30">
      <c r="A59" s="326"/>
      <c r="B59" s="321"/>
      <c r="C59" s="138" t="s">
        <v>522</v>
      </c>
      <c r="D59" s="140">
        <v>3478.76</v>
      </c>
    </row>
    <row r="60" spans="1:4">
      <c r="A60" s="310">
        <v>20</v>
      </c>
      <c r="B60" s="317" t="s">
        <v>543</v>
      </c>
      <c r="C60" s="138" t="s">
        <v>519</v>
      </c>
      <c r="D60" s="140">
        <v>35</v>
      </c>
    </row>
    <row r="61" spans="1:4" ht="30">
      <c r="A61" s="311"/>
      <c r="B61" s="321"/>
      <c r="C61" s="135" t="s">
        <v>522</v>
      </c>
      <c r="D61" s="140">
        <v>35</v>
      </c>
    </row>
    <row r="62" spans="1:4">
      <c r="A62" s="310">
        <v>21</v>
      </c>
      <c r="B62" s="317" t="s">
        <v>544</v>
      </c>
      <c r="C62" s="138" t="s">
        <v>519</v>
      </c>
      <c r="D62" s="144">
        <f>D63+D64</f>
        <v>3912.89</v>
      </c>
    </row>
    <row r="63" spans="1:4" ht="30">
      <c r="A63" s="311"/>
      <c r="B63" s="321"/>
      <c r="C63" s="145" t="s">
        <v>545</v>
      </c>
      <c r="D63" s="144">
        <f>88.7+218.2</f>
        <v>306.89999999999998</v>
      </c>
    </row>
    <row r="64" spans="1:4" ht="30">
      <c r="A64" s="311"/>
      <c r="B64" s="321"/>
      <c r="C64" s="146" t="s">
        <v>527</v>
      </c>
      <c r="D64" s="144">
        <v>3605.99</v>
      </c>
    </row>
    <row r="65" spans="1:5">
      <c r="A65" s="310">
        <v>22</v>
      </c>
      <c r="B65" s="317" t="s">
        <v>546</v>
      </c>
      <c r="C65" s="138" t="s">
        <v>519</v>
      </c>
      <c r="D65" s="144">
        <v>28</v>
      </c>
    </row>
    <row r="66" spans="1:5" ht="30">
      <c r="A66" s="316"/>
      <c r="B66" s="318"/>
      <c r="C66" s="138" t="s">
        <v>527</v>
      </c>
      <c r="D66" s="144">
        <v>28</v>
      </c>
    </row>
    <row r="67" spans="1:5">
      <c r="A67" s="310">
        <v>23</v>
      </c>
      <c r="B67" s="317" t="s">
        <v>547</v>
      </c>
      <c r="C67" s="138" t="s">
        <v>519</v>
      </c>
      <c r="D67" s="144">
        <v>15</v>
      </c>
    </row>
    <row r="68" spans="1:5" ht="30">
      <c r="A68" s="316"/>
      <c r="B68" s="318"/>
      <c r="C68" s="138" t="s">
        <v>522</v>
      </c>
      <c r="D68" s="144">
        <v>15</v>
      </c>
    </row>
    <row r="69" spans="1:5">
      <c r="A69" s="327" t="s">
        <v>548</v>
      </c>
      <c r="B69" s="328"/>
      <c r="C69" s="328"/>
      <c r="D69" s="147">
        <f>D20+D22+D24+D26+D28+D32+D34+D36+D38+D40+D42+D44+D46+D48+D50+D52+D54+D56+D58+D60+D62+D65+D67</f>
        <v>20210</v>
      </c>
      <c r="E69" s="148"/>
    </row>
    <row r="70" spans="1:5">
      <c r="A70" s="149"/>
      <c r="B70" s="150"/>
      <c r="C70" s="151"/>
      <c r="D70" s="152"/>
    </row>
    <row r="71" spans="1:5">
      <c r="A71" s="149"/>
      <c r="B71" s="150"/>
      <c r="C71" s="151"/>
      <c r="D71" s="152"/>
    </row>
    <row r="72" spans="1:5" ht="15.75">
      <c r="A72" s="153" t="s">
        <v>245</v>
      </c>
      <c r="B72" s="154"/>
      <c r="C72" s="329" t="s">
        <v>497</v>
      </c>
      <c r="D72" s="329"/>
    </row>
    <row r="73" spans="1:5">
      <c r="A73" s="149"/>
      <c r="B73" s="150"/>
      <c r="C73" s="151"/>
      <c r="D73" s="152"/>
    </row>
    <row r="74" spans="1:5">
      <c r="A74" s="149"/>
      <c r="B74" s="150"/>
      <c r="C74" s="151"/>
      <c r="D74" s="152"/>
    </row>
    <row r="75" spans="1:5">
      <c r="A75" s="149"/>
      <c r="B75" s="150"/>
      <c r="C75" s="151"/>
      <c r="D75" s="152"/>
    </row>
    <row r="76" spans="1:5">
      <c r="A76" s="149"/>
      <c r="B76" s="150"/>
      <c r="C76" s="151"/>
      <c r="D76" s="152"/>
    </row>
    <row r="77" spans="1:5">
      <c r="A77" s="149"/>
      <c r="B77" s="150"/>
      <c r="C77" s="151"/>
      <c r="D77" s="152"/>
    </row>
    <row r="78" spans="1:5">
      <c r="A78" s="149"/>
      <c r="B78" s="150"/>
      <c r="C78" s="151"/>
      <c r="D78" s="152"/>
    </row>
    <row r="79" spans="1:5">
      <c r="A79" s="149"/>
      <c r="B79" s="150"/>
      <c r="C79" s="151"/>
      <c r="D79" s="152"/>
    </row>
    <row r="80" spans="1:5">
      <c r="A80" s="149"/>
      <c r="B80" s="150"/>
      <c r="C80" s="151"/>
      <c r="D80" s="152"/>
    </row>
    <row r="81" spans="1:4">
      <c r="A81" s="149"/>
      <c r="B81" s="150"/>
      <c r="C81" s="151"/>
      <c r="D81" s="152"/>
    </row>
    <row r="82" spans="1:4">
      <c r="A82" s="149"/>
      <c r="B82" s="150"/>
      <c r="C82" s="151"/>
      <c r="D82" s="152"/>
    </row>
    <row r="83" spans="1:4">
      <c r="A83" s="149"/>
      <c r="B83" s="150"/>
      <c r="C83" s="151"/>
      <c r="D83" s="152"/>
    </row>
    <row r="84" spans="1:4">
      <c r="A84" s="149"/>
      <c r="B84" s="150"/>
      <c r="C84" s="151"/>
      <c r="D84" s="152"/>
    </row>
    <row r="85" spans="1:4">
      <c r="A85" s="149"/>
      <c r="B85" s="150"/>
      <c r="C85" s="151"/>
      <c r="D85" s="152"/>
    </row>
    <row r="86" spans="1:4">
      <c r="A86" s="149"/>
      <c r="B86" s="150"/>
      <c r="C86" s="151"/>
      <c r="D86" s="152"/>
    </row>
    <row r="87" spans="1:4">
      <c r="A87" s="149"/>
      <c r="B87" s="150"/>
      <c r="C87" s="151"/>
      <c r="D87" s="152"/>
    </row>
    <row r="88" spans="1:4">
      <c r="A88" s="149"/>
      <c r="B88" s="150"/>
      <c r="C88" s="151"/>
      <c r="D88" s="152"/>
    </row>
    <row r="89" spans="1:4">
      <c r="A89" s="149"/>
      <c r="B89" s="150"/>
      <c r="C89" s="151"/>
      <c r="D89" s="152"/>
    </row>
    <row r="90" spans="1:4">
      <c r="A90" s="149"/>
      <c r="B90" s="150"/>
      <c r="C90" s="151"/>
      <c r="D90" s="152"/>
    </row>
    <row r="91" spans="1:4">
      <c r="A91" s="149"/>
      <c r="B91" s="150"/>
      <c r="C91" s="151"/>
      <c r="D91" s="152"/>
    </row>
    <row r="92" spans="1:4">
      <c r="A92" s="149"/>
      <c r="B92" s="150"/>
      <c r="C92" s="151"/>
      <c r="D92" s="152"/>
    </row>
    <row r="93" spans="1:4">
      <c r="A93" s="149"/>
      <c r="B93" s="150"/>
      <c r="C93" s="151"/>
      <c r="D93" s="152"/>
    </row>
    <row r="94" spans="1:4">
      <c r="A94" s="149"/>
      <c r="B94" s="150"/>
      <c r="C94" s="151"/>
      <c r="D94" s="152"/>
    </row>
    <row r="95" spans="1:4">
      <c r="A95" s="149"/>
      <c r="B95" s="150"/>
      <c r="C95" s="151"/>
      <c r="D95" s="152"/>
    </row>
    <row r="96" spans="1:4">
      <c r="A96" s="149"/>
      <c r="B96" s="150"/>
      <c r="C96" s="151"/>
      <c r="D96" s="152"/>
    </row>
    <row r="97" spans="1:4">
      <c r="A97" s="149"/>
      <c r="B97" s="150"/>
      <c r="C97" s="151"/>
      <c r="D97" s="152"/>
    </row>
    <row r="98" spans="1:4">
      <c r="A98" s="149"/>
      <c r="B98" s="150"/>
      <c r="C98" s="151"/>
      <c r="D98" s="152"/>
    </row>
    <row r="99" spans="1:4">
      <c r="A99" s="149"/>
      <c r="B99" s="150"/>
      <c r="C99" s="151"/>
      <c r="D99" s="152"/>
    </row>
    <row r="100" spans="1:4">
      <c r="A100" s="149"/>
      <c r="B100" s="150"/>
      <c r="C100" s="151"/>
      <c r="D100" s="152"/>
    </row>
    <row r="101" spans="1:4">
      <c r="A101" s="149"/>
      <c r="B101" s="150"/>
      <c r="C101" s="151"/>
      <c r="D101" s="152"/>
    </row>
    <row r="102" spans="1:4">
      <c r="A102" s="149"/>
      <c r="B102" s="150"/>
      <c r="C102" s="151"/>
      <c r="D102" s="152"/>
    </row>
    <row r="103" spans="1:4">
      <c r="A103" s="149"/>
      <c r="B103" s="150"/>
      <c r="C103" s="151"/>
      <c r="D103" s="152"/>
    </row>
    <row r="104" spans="1:4">
      <c r="A104" s="149"/>
      <c r="B104" s="150"/>
      <c r="C104" s="151"/>
      <c r="D104" s="152"/>
    </row>
    <row r="105" spans="1:4">
      <c r="A105" s="149"/>
      <c r="B105" s="150"/>
      <c r="C105" s="151"/>
      <c r="D105" s="152"/>
    </row>
    <row r="106" spans="1:4">
      <c r="A106" s="149"/>
      <c r="B106" s="150"/>
      <c r="C106" s="151"/>
      <c r="D106" s="152"/>
    </row>
    <row r="107" spans="1:4">
      <c r="A107" s="149"/>
      <c r="B107" s="150"/>
      <c r="C107" s="151"/>
      <c r="D107" s="152"/>
    </row>
    <row r="108" spans="1:4">
      <c r="A108" s="149"/>
      <c r="B108" s="150"/>
      <c r="C108" s="151"/>
      <c r="D108" s="152"/>
    </row>
    <row r="109" spans="1:4">
      <c r="A109" s="149"/>
      <c r="B109" s="150"/>
      <c r="C109" s="151"/>
      <c r="D109" s="152"/>
    </row>
    <row r="110" spans="1:4">
      <c r="A110" s="149"/>
      <c r="B110" s="150"/>
      <c r="C110" s="151"/>
      <c r="D110" s="152"/>
    </row>
    <row r="111" spans="1:4">
      <c r="A111" s="149"/>
      <c r="B111" s="150"/>
      <c r="C111" s="151"/>
      <c r="D111" s="152"/>
    </row>
    <row r="112" spans="1:4">
      <c r="A112" s="149"/>
      <c r="B112" s="150"/>
      <c r="C112" s="151"/>
      <c r="D112" s="152"/>
    </row>
    <row r="113" spans="1:4">
      <c r="A113" s="149"/>
      <c r="B113" s="150"/>
      <c r="C113" s="151"/>
      <c r="D113" s="152"/>
    </row>
    <row r="114" spans="1:4">
      <c r="A114" s="149"/>
      <c r="B114" s="150"/>
      <c r="C114" s="151"/>
      <c r="D114" s="152"/>
    </row>
    <row r="115" spans="1:4">
      <c r="A115" s="149"/>
      <c r="B115" s="150"/>
      <c r="C115" s="151"/>
      <c r="D115" s="152"/>
    </row>
    <row r="116" spans="1:4">
      <c r="A116" s="149"/>
      <c r="B116" s="150"/>
      <c r="C116" s="151"/>
      <c r="D116" s="152"/>
    </row>
    <row r="117" spans="1:4">
      <c r="A117" s="149"/>
      <c r="B117" s="150"/>
      <c r="C117" s="151"/>
      <c r="D117" s="152"/>
    </row>
    <row r="118" spans="1:4">
      <c r="A118" s="149"/>
      <c r="B118" s="150"/>
      <c r="C118" s="151"/>
      <c r="D118" s="152"/>
    </row>
    <row r="119" spans="1:4">
      <c r="A119" s="149"/>
      <c r="B119" s="150"/>
      <c r="C119" s="151"/>
      <c r="D119" s="152"/>
    </row>
    <row r="120" spans="1:4">
      <c r="A120" s="149"/>
      <c r="B120" s="150"/>
      <c r="C120" s="151"/>
      <c r="D120" s="152"/>
    </row>
    <row r="121" spans="1:4">
      <c r="A121" s="149"/>
      <c r="B121" s="150"/>
      <c r="C121" s="151"/>
      <c r="D121" s="152"/>
    </row>
    <row r="122" spans="1:4">
      <c r="A122" s="149"/>
      <c r="B122" s="150"/>
      <c r="C122" s="151"/>
      <c r="D122" s="152"/>
    </row>
    <row r="123" spans="1:4">
      <c r="A123" s="149"/>
      <c r="B123" s="150"/>
      <c r="C123" s="151"/>
      <c r="D123" s="152"/>
    </row>
    <row r="124" spans="1:4">
      <c r="A124" s="149"/>
      <c r="B124" s="150"/>
      <c r="C124" s="151"/>
      <c r="D124" s="152"/>
    </row>
    <row r="125" spans="1:4">
      <c r="A125" s="149"/>
      <c r="B125" s="150"/>
      <c r="C125" s="151"/>
      <c r="D125" s="152"/>
    </row>
    <row r="126" spans="1:4">
      <c r="A126" s="149"/>
      <c r="B126" s="150"/>
      <c r="C126" s="151"/>
      <c r="D126" s="152"/>
    </row>
    <row r="127" spans="1:4">
      <c r="A127" s="149"/>
      <c r="B127" s="150"/>
      <c r="C127" s="151"/>
      <c r="D127" s="152"/>
    </row>
    <row r="128" spans="1:4">
      <c r="A128" s="149"/>
      <c r="B128" s="150"/>
      <c r="C128" s="151"/>
      <c r="D128" s="152"/>
    </row>
    <row r="129" spans="1:4">
      <c r="A129" s="149"/>
      <c r="B129" s="150"/>
      <c r="C129" s="151"/>
      <c r="D129" s="152"/>
    </row>
    <row r="130" spans="1:4">
      <c r="A130" s="149"/>
      <c r="B130" s="150"/>
      <c r="C130" s="151"/>
      <c r="D130" s="152"/>
    </row>
    <row r="131" spans="1:4">
      <c r="A131" s="149"/>
      <c r="B131" s="150"/>
      <c r="C131" s="151"/>
      <c r="D131" s="152"/>
    </row>
    <row r="132" spans="1:4">
      <c r="A132" s="149"/>
      <c r="B132" s="150"/>
      <c r="C132" s="151"/>
      <c r="D132" s="152"/>
    </row>
    <row r="133" spans="1:4">
      <c r="A133" s="149"/>
      <c r="B133" s="150"/>
      <c r="C133" s="151"/>
      <c r="D133" s="152"/>
    </row>
    <row r="134" spans="1:4">
      <c r="A134" s="149"/>
      <c r="B134" s="150"/>
      <c r="C134" s="151"/>
      <c r="D134" s="152"/>
    </row>
    <row r="135" spans="1:4">
      <c r="A135" s="149"/>
      <c r="B135" s="150"/>
      <c r="C135" s="151"/>
      <c r="D135" s="152"/>
    </row>
    <row r="136" spans="1:4">
      <c r="A136" s="149"/>
      <c r="B136" s="150"/>
      <c r="C136" s="151"/>
      <c r="D136" s="152"/>
    </row>
    <row r="137" spans="1:4">
      <c r="A137" s="149"/>
      <c r="B137" s="150"/>
      <c r="C137" s="151"/>
      <c r="D137" s="152"/>
    </row>
    <row r="138" spans="1:4">
      <c r="A138" s="25"/>
      <c r="B138" s="155"/>
      <c r="C138" s="25"/>
      <c r="D138" s="25"/>
    </row>
    <row r="139" spans="1:4">
      <c r="A139" s="25"/>
      <c r="B139" s="155"/>
      <c r="C139" s="25"/>
      <c r="D139" s="25"/>
    </row>
    <row r="140" spans="1:4">
      <c r="A140" s="25"/>
      <c r="B140" s="155"/>
      <c r="C140" s="25"/>
      <c r="D140" s="25"/>
    </row>
    <row r="141" spans="1:4">
      <c r="A141" s="25"/>
      <c r="B141" s="155"/>
      <c r="C141" s="25"/>
      <c r="D141" s="25"/>
    </row>
    <row r="142" spans="1:4">
      <c r="A142" s="25"/>
      <c r="B142" s="155"/>
      <c r="C142" s="25"/>
      <c r="D142" s="25"/>
    </row>
    <row r="143" spans="1:4">
      <c r="A143" s="25"/>
      <c r="B143" s="155"/>
      <c r="C143" s="25"/>
      <c r="D143" s="25"/>
    </row>
    <row r="144" spans="1:4">
      <c r="A144" s="25"/>
      <c r="B144" s="155"/>
      <c r="C144" s="25"/>
      <c r="D144" s="25"/>
    </row>
    <row r="145" spans="1:4">
      <c r="A145" s="25"/>
      <c r="B145" s="155"/>
      <c r="C145" s="25"/>
      <c r="D145" s="25"/>
    </row>
    <row r="146" spans="1:4">
      <c r="A146" s="25"/>
      <c r="B146" s="155"/>
      <c r="C146" s="25"/>
      <c r="D146" s="25"/>
    </row>
    <row r="147" spans="1:4">
      <c r="A147" s="25"/>
      <c r="B147" s="155"/>
      <c r="C147" s="25"/>
      <c r="D147" s="25"/>
    </row>
    <row r="148" spans="1:4">
      <c r="A148" s="25"/>
      <c r="B148" s="155"/>
      <c r="C148" s="25"/>
      <c r="D148" s="25"/>
    </row>
    <row r="149" spans="1:4">
      <c r="A149" s="25"/>
      <c r="B149" s="155"/>
      <c r="C149" s="25"/>
      <c r="D149" s="25"/>
    </row>
    <row r="150" spans="1:4">
      <c r="A150" s="25"/>
      <c r="B150" s="155"/>
      <c r="C150" s="25"/>
      <c r="D150" s="25"/>
    </row>
    <row r="151" spans="1:4">
      <c r="A151" s="25"/>
      <c r="B151" s="155"/>
      <c r="C151" s="25"/>
      <c r="D151" s="25"/>
    </row>
    <row r="152" spans="1:4">
      <c r="A152" s="156"/>
      <c r="B152" s="155"/>
      <c r="C152" s="156"/>
      <c r="D152" s="156"/>
    </row>
    <row r="153" spans="1:4">
      <c r="A153" s="156"/>
      <c r="B153" s="155"/>
      <c r="C153" s="156"/>
      <c r="D153" s="156"/>
    </row>
    <row r="154" spans="1:4">
      <c r="A154" s="156"/>
      <c r="B154" s="155"/>
      <c r="C154" s="156"/>
      <c r="D154" s="156"/>
    </row>
    <row r="155" spans="1:4">
      <c r="A155" s="156"/>
      <c r="B155" s="155"/>
      <c r="C155" s="156"/>
      <c r="D155" s="156"/>
    </row>
    <row r="156" spans="1:4">
      <c r="A156" s="156"/>
      <c r="B156" s="155"/>
      <c r="C156" s="156"/>
      <c r="D156" s="156"/>
    </row>
    <row r="157" spans="1:4">
      <c r="A157" s="156"/>
      <c r="B157" s="155"/>
      <c r="C157" s="156"/>
      <c r="D157" s="156"/>
    </row>
    <row r="158" spans="1:4">
      <c r="A158" s="156"/>
      <c r="B158" s="155"/>
      <c r="C158" s="156"/>
      <c r="D158" s="156"/>
    </row>
    <row r="159" spans="1:4">
      <c r="A159" s="156"/>
      <c r="B159" s="155"/>
      <c r="C159" s="156"/>
      <c r="D159" s="156"/>
    </row>
    <row r="160" spans="1:4">
      <c r="A160" s="156"/>
      <c r="B160" s="155"/>
      <c r="C160" s="156"/>
      <c r="D160" s="156"/>
    </row>
    <row r="161" spans="1:4">
      <c r="A161" s="156"/>
      <c r="B161" s="155"/>
      <c r="C161" s="156"/>
      <c r="D161" s="156"/>
    </row>
    <row r="162" spans="1:4">
      <c r="A162" s="156"/>
      <c r="B162" s="155"/>
      <c r="C162" s="156"/>
      <c r="D162" s="156"/>
    </row>
    <row r="163" spans="1:4">
      <c r="A163" s="156"/>
      <c r="B163" s="155"/>
      <c r="C163" s="156"/>
      <c r="D163" s="156"/>
    </row>
    <row r="164" spans="1:4">
      <c r="A164" s="156"/>
      <c r="B164" s="155"/>
      <c r="C164" s="156"/>
      <c r="D164" s="156"/>
    </row>
    <row r="165" spans="1:4">
      <c r="A165" s="156"/>
      <c r="B165" s="155"/>
      <c r="C165" s="156"/>
      <c r="D165" s="156"/>
    </row>
    <row r="166" spans="1:4">
      <c r="A166" s="156"/>
      <c r="B166" s="155"/>
      <c r="C166" s="156"/>
      <c r="D166" s="156"/>
    </row>
    <row r="167" spans="1:4">
      <c r="A167" s="156"/>
      <c r="B167" s="155"/>
      <c r="C167" s="156"/>
      <c r="D167" s="156"/>
    </row>
    <row r="168" spans="1:4">
      <c r="A168" s="156"/>
      <c r="B168" s="155"/>
      <c r="C168" s="156"/>
      <c r="D168" s="156"/>
    </row>
    <row r="169" spans="1:4">
      <c r="A169" s="156"/>
      <c r="B169" s="155"/>
      <c r="C169" s="156"/>
      <c r="D169" s="156"/>
    </row>
    <row r="170" spans="1:4">
      <c r="A170" s="156"/>
      <c r="B170" s="155"/>
      <c r="C170" s="156"/>
      <c r="D170" s="156"/>
    </row>
    <row r="171" spans="1:4">
      <c r="A171" s="156"/>
      <c r="B171" s="155"/>
      <c r="C171" s="156"/>
      <c r="D171" s="156"/>
    </row>
    <row r="172" spans="1:4">
      <c r="A172" s="156"/>
      <c r="B172" s="155"/>
      <c r="C172" s="156"/>
      <c r="D172" s="156"/>
    </row>
    <row r="173" spans="1:4">
      <c r="A173" s="156"/>
      <c r="B173" s="155"/>
      <c r="C173" s="156"/>
      <c r="D173" s="156"/>
    </row>
    <row r="174" spans="1:4">
      <c r="A174" s="156"/>
      <c r="B174" s="155"/>
      <c r="C174" s="156"/>
      <c r="D174" s="156"/>
    </row>
    <row r="175" spans="1:4">
      <c r="A175" s="156"/>
      <c r="B175" s="155"/>
      <c r="C175" s="156"/>
      <c r="D175" s="156"/>
    </row>
    <row r="176" spans="1:4">
      <c r="A176" s="156"/>
      <c r="B176" s="155"/>
      <c r="C176" s="156"/>
      <c r="D176" s="156"/>
    </row>
    <row r="177" spans="1:4">
      <c r="A177" s="156"/>
      <c r="B177" s="155"/>
      <c r="C177" s="156"/>
      <c r="D177" s="156"/>
    </row>
    <row r="178" spans="1:4">
      <c r="A178" s="156"/>
      <c r="B178" s="155"/>
      <c r="C178" s="156"/>
      <c r="D178" s="156"/>
    </row>
    <row r="179" spans="1:4">
      <c r="A179" s="156"/>
      <c r="B179" s="155"/>
      <c r="C179" s="156"/>
      <c r="D179" s="156"/>
    </row>
    <row r="180" spans="1:4">
      <c r="A180" s="156"/>
      <c r="B180" s="155"/>
      <c r="C180" s="156"/>
      <c r="D180" s="156"/>
    </row>
    <row r="181" spans="1:4">
      <c r="A181" s="156"/>
      <c r="B181" s="155"/>
      <c r="C181" s="156"/>
      <c r="D181" s="156"/>
    </row>
    <row r="182" spans="1:4">
      <c r="A182" s="156"/>
      <c r="B182" s="155"/>
      <c r="C182" s="156"/>
      <c r="D182" s="156"/>
    </row>
    <row r="183" spans="1:4">
      <c r="A183" s="156"/>
      <c r="B183" s="155"/>
      <c r="C183" s="156"/>
      <c r="D183" s="156"/>
    </row>
    <row r="184" spans="1:4">
      <c r="A184" s="156"/>
      <c r="B184" s="155"/>
      <c r="C184" s="156"/>
      <c r="D184" s="156"/>
    </row>
    <row r="185" spans="1:4">
      <c r="A185" s="156"/>
      <c r="B185" s="155"/>
      <c r="C185" s="156"/>
      <c r="D185" s="156"/>
    </row>
    <row r="186" spans="1:4">
      <c r="A186" s="156"/>
      <c r="B186" s="155"/>
      <c r="C186" s="156"/>
      <c r="D186" s="156"/>
    </row>
    <row r="187" spans="1:4">
      <c r="A187" s="156"/>
      <c r="B187" s="155"/>
      <c r="C187" s="156"/>
      <c r="D187" s="156"/>
    </row>
    <row r="188" spans="1:4">
      <c r="A188" s="156"/>
      <c r="B188" s="155"/>
      <c r="C188" s="156"/>
      <c r="D188" s="156"/>
    </row>
    <row r="189" spans="1:4">
      <c r="A189" s="156"/>
      <c r="B189" s="155"/>
      <c r="C189" s="156"/>
      <c r="D189" s="156"/>
    </row>
    <row r="190" spans="1:4">
      <c r="A190" s="156"/>
      <c r="B190" s="155"/>
      <c r="C190" s="156"/>
      <c r="D190" s="156"/>
    </row>
    <row r="191" spans="1:4">
      <c r="A191" s="156"/>
      <c r="B191" s="155"/>
      <c r="C191" s="156"/>
      <c r="D191" s="156"/>
    </row>
    <row r="192" spans="1:4">
      <c r="A192" s="156"/>
      <c r="B192" s="155"/>
      <c r="C192" s="156"/>
      <c r="D192" s="156"/>
    </row>
    <row r="193" spans="1:4">
      <c r="A193" s="156"/>
      <c r="B193" s="155"/>
      <c r="C193" s="156"/>
      <c r="D193" s="156"/>
    </row>
    <row r="194" spans="1:4">
      <c r="A194" s="156"/>
      <c r="B194" s="155"/>
      <c r="C194" s="156"/>
      <c r="D194" s="156"/>
    </row>
    <row r="195" spans="1:4">
      <c r="A195" s="156"/>
      <c r="B195" s="155"/>
      <c r="C195" s="156"/>
      <c r="D195" s="156"/>
    </row>
    <row r="196" spans="1:4">
      <c r="A196" s="156"/>
      <c r="B196" s="155"/>
      <c r="C196" s="156"/>
      <c r="D196" s="156"/>
    </row>
    <row r="197" spans="1:4">
      <c r="A197" s="156"/>
      <c r="B197" s="155"/>
      <c r="C197" s="156"/>
      <c r="D197" s="156"/>
    </row>
    <row r="198" spans="1:4">
      <c r="A198" s="156"/>
      <c r="B198" s="155"/>
      <c r="C198" s="156"/>
      <c r="D198" s="156"/>
    </row>
    <row r="199" spans="1:4">
      <c r="A199" s="156"/>
      <c r="B199" s="155"/>
      <c r="C199" s="156"/>
      <c r="D199" s="156"/>
    </row>
    <row r="200" spans="1:4">
      <c r="A200" s="156"/>
      <c r="B200" s="155"/>
      <c r="C200" s="156"/>
      <c r="D200" s="156"/>
    </row>
    <row r="201" spans="1:4">
      <c r="A201" s="156"/>
      <c r="B201" s="155"/>
      <c r="C201" s="156"/>
      <c r="D201" s="156"/>
    </row>
    <row r="202" spans="1:4">
      <c r="A202" s="156"/>
      <c r="B202" s="155"/>
      <c r="C202" s="156"/>
      <c r="D202" s="156"/>
    </row>
    <row r="203" spans="1:4">
      <c r="A203" s="156"/>
      <c r="B203" s="155"/>
      <c r="C203" s="156"/>
      <c r="D203" s="156"/>
    </row>
  </sheetData>
  <mergeCells count="53">
    <mergeCell ref="A62:A64"/>
    <mergeCell ref="B62:B64"/>
    <mergeCell ref="A67:A68"/>
    <mergeCell ref="B67:B68"/>
    <mergeCell ref="A69:C69"/>
    <mergeCell ref="C72:D72"/>
    <mergeCell ref="A65:A66"/>
    <mergeCell ref="B65:B66"/>
    <mergeCell ref="A54:A55"/>
    <mergeCell ref="B54:B55"/>
    <mergeCell ref="A56:A57"/>
    <mergeCell ref="B56:B57"/>
    <mergeCell ref="A58:A59"/>
    <mergeCell ref="B58:B59"/>
    <mergeCell ref="A60:A61"/>
    <mergeCell ref="B60:B61"/>
    <mergeCell ref="B44:B45"/>
    <mergeCell ref="A46:A47"/>
    <mergeCell ref="B46:B47"/>
    <mergeCell ref="A48:A49"/>
    <mergeCell ref="B48:B49"/>
    <mergeCell ref="A50:A51"/>
    <mergeCell ref="B50:B51"/>
    <mergeCell ref="B34:B35"/>
    <mergeCell ref="A36:A37"/>
    <mergeCell ref="B36:B37"/>
    <mergeCell ref="A38:A39"/>
    <mergeCell ref="B38:B39"/>
    <mergeCell ref="A52:A53"/>
    <mergeCell ref="B52:B53"/>
    <mergeCell ref="A42:A43"/>
    <mergeCell ref="B42:B43"/>
    <mergeCell ref="A44:A45"/>
    <mergeCell ref="B22:B23"/>
    <mergeCell ref="A24:A25"/>
    <mergeCell ref="B24:B25"/>
    <mergeCell ref="A40:A41"/>
    <mergeCell ref="B40:B41"/>
    <mergeCell ref="A28:A31"/>
    <mergeCell ref="B28:B31"/>
    <mergeCell ref="A32:A33"/>
    <mergeCell ref="B32:B33"/>
    <mergeCell ref="A34:A35"/>
    <mergeCell ref="A15:D15"/>
    <mergeCell ref="A17:A18"/>
    <mergeCell ref="B17:B18"/>
    <mergeCell ref="C17:C18"/>
    <mergeCell ref="D17:D18"/>
    <mergeCell ref="A26:A27"/>
    <mergeCell ref="B26:B27"/>
    <mergeCell ref="A20:A21"/>
    <mergeCell ref="B20:B21"/>
    <mergeCell ref="A22:A23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verticalDpi="0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8:G39"/>
  <sheetViews>
    <sheetView workbookViewId="0">
      <selection activeCell="F15" sqref="F15"/>
    </sheetView>
  </sheetViews>
  <sheetFormatPr defaultColWidth="33" defaultRowHeight="15"/>
  <cols>
    <col min="1" max="1" width="10.42578125" style="157" customWidth="1"/>
    <col min="2" max="2" width="40.5703125" style="157" customWidth="1"/>
    <col min="3" max="3" width="35.7109375" style="157" customWidth="1"/>
    <col min="4" max="254" width="9.140625" style="157" customWidth="1"/>
    <col min="255" max="255" width="10.42578125" style="157" customWidth="1"/>
    <col min="256" max="16384" width="33" style="157"/>
  </cols>
  <sheetData>
    <row r="8" spans="1:6">
      <c r="C8" s="158"/>
    </row>
    <row r="9" spans="1:6">
      <c r="C9" s="158"/>
    </row>
    <row r="10" spans="1:6">
      <c r="C10" s="158"/>
    </row>
    <row r="11" spans="1:6">
      <c r="C11" s="158"/>
    </row>
    <row r="14" spans="1:6">
      <c r="A14" s="159"/>
      <c r="B14" s="159"/>
      <c r="C14" s="159"/>
      <c r="D14" s="159"/>
      <c r="E14" s="159"/>
      <c r="F14" s="159"/>
    </row>
    <row r="15" spans="1:6" ht="55.9" customHeight="1">
      <c r="A15" s="330" t="s">
        <v>549</v>
      </c>
      <c r="B15" s="330"/>
      <c r="C15" s="330"/>
      <c r="D15" s="159"/>
      <c r="E15" s="159"/>
      <c r="F15" s="159"/>
    </row>
    <row r="16" spans="1:6">
      <c r="A16" s="159"/>
      <c r="B16" s="159"/>
      <c r="C16" s="159"/>
      <c r="D16" s="159"/>
      <c r="E16" s="159"/>
      <c r="F16" s="159"/>
    </row>
    <row r="17" spans="1:6">
      <c r="A17" s="159"/>
      <c r="B17" s="159"/>
      <c r="D17" s="159"/>
      <c r="E17" s="159"/>
      <c r="F17" s="159"/>
    </row>
    <row r="18" spans="1:6" ht="31.5">
      <c r="A18" s="160" t="s">
        <v>550</v>
      </c>
      <c r="B18" s="161" t="s">
        <v>551</v>
      </c>
      <c r="C18" s="161" t="s">
        <v>552</v>
      </c>
      <c r="D18" s="159"/>
      <c r="E18" s="159"/>
      <c r="F18" s="159"/>
    </row>
    <row r="19" spans="1:6" s="166" customFormat="1" ht="15.75">
      <c r="A19" s="162">
        <v>1</v>
      </c>
      <c r="B19" s="163" t="s">
        <v>553</v>
      </c>
      <c r="C19" s="164">
        <v>629.5</v>
      </c>
      <c r="D19" s="165"/>
      <c r="E19" s="165"/>
      <c r="F19" s="165"/>
    </row>
    <row r="20" spans="1:6" ht="15.75">
      <c r="A20" s="167">
        <v>2</v>
      </c>
      <c r="B20" s="168" t="s">
        <v>554</v>
      </c>
      <c r="C20" s="169">
        <v>620.29999999999995</v>
      </c>
      <c r="D20" s="159"/>
      <c r="E20" s="159"/>
      <c r="F20" s="159"/>
    </row>
    <row r="21" spans="1:6" ht="15.75">
      <c r="A21" s="167">
        <v>3</v>
      </c>
      <c r="B21" s="168" t="s">
        <v>555</v>
      </c>
      <c r="C21" s="169">
        <v>988.9</v>
      </c>
      <c r="D21" s="159"/>
      <c r="E21" s="159"/>
      <c r="F21" s="159"/>
    </row>
    <row r="22" spans="1:6" ht="15.75">
      <c r="A22" s="167">
        <v>4</v>
      </c>
      <c r="B22" s="168" t="s">
        <v>556</v>
      </c>
      <c r="C22" s="169">
        <v>629.20000000000005</v>
      </c>
      <c r="D22" s="159"/>
      <c r="E22" s="159"/>
      <c r="F22" s="159"/>
    </row>
    <row r="23" spans="1:6" ht="15.75">
      <c r="A23" s="167">
        <v>5</v>
      </c>
      <c r="B23" s="168" t="s">
        <v>557</v>
      </c>
      <c r="C23" s="169">
        <v>329.3</v>
      </c>
      <c r="D23" s="159"/>
      <c r="E23" s="159"/>
      <c r="F23" s="159"/>
    </row>
    <row r="24" spans="1:6" ht="15.75">
      <c r="A24" s="167">
        <v>6</v>
      </c>
      <c r="B24" s="168" t="s">
        <v>558</v>
      </c>
      <c r="C24" s="169">
        <v>687.3</v>
      </c>
      <c r="D24" s="159"/>
      <c r="E24" s="159"/>
      <c r="F24" s="159"/>
    </row>
    <row r="25" spans="1:6" ht="15.75">
      <c r="A25" s="167">
        <v>7</v>
      </c>
      <c r="B25" s="168" t="s">
        <v>559</v>
      </c>
      <c r="C25" s="169">
        <v>159.6</v>
      </c>
      <c r="D25" s="159"/>
      <c r="E25" s="159"/>
      <c r="F25" s="159"/>
    </row>
    <row r="26" spans="1:6" ht="15.75">
      <c r="A26" s="167">
        <v>8</v>
      </c>
      <c r="B26" s="168" t="s">
        <v>560</v>
      </c>
      <c r="C26" s="169">
        <v>736.7</v>
      </c>
      <c r="D26" s="159"/>
      <c r="E26" s="159"/>
      <c r="F26" s="159"/>
    </row>
    <row r="27" spans="1:6" ht="15.75">
      <c r="A27" s="167">
        <v>9</v>
      </c>
      <c r="B27" s="168" t="s">
        <v>561</v>
      </c>
      <c r="C27" s="169">
        <v>457.3</v>
      </c>
      <c r="D27" s="159"/>
      <c r="E27" s="159"/>
      <c r="F27" s="159"/>
    </row>
    <row r="28" spans="1:6" ht="15.75">
      <c r="A28" s="167">
        <v>10</v>
      </c>
      <c r="B28" s="168" t="s">
        <v>562</v>
      </c>
      <c r="C28" s="169">
        <v>143</v>
      </c>
    </row>
    <row r="29" spans="1:6" ht="15.75">
      <c r="A29" s="167">
        <v>11</v>
      </c>
      <c r="B29" s="168" t="s">
        <v>563</v>
      </c>
      <c r="C29" s="169">
        <v>787.5</v>
      </c>
    </row>
    <row r="30" spans="1:6" ht="15.75">
      <c r="A30" s="167">
        <v>12</v>
      </c>
      <c r="B30" s="168" t="s">
        <v>564</v>
      </c>
      <c r="C30" s="169">
        <v>722.8</v>
      </c>
    </row>
    <row r="31" spans="1:6" ht="15.75">
      <c r="A31" s="167">
        <v>13</v>
      </c>
      <c r="B31" s="168" t="s">
        <v>565</v>
      </c>
      <c r="C31" s="169">
        <v>367.3</v>
      </c>
    </row>
    <row r="32" spans="1:6" ht="15.75">
      <c r="A32" s="167">
        <v>14</v>
      </c>
      <c r="B32" s="168" t="s">
        <v>566</v>
      </c>
      <c r="C32" s="169">
        <v>136.4</v>
      </c>
    </row>
    <row r="33" spans="1:7" ht="15.75">
      <c r="A33" s="167">
        <v>15</v>
      </c>
      <c r="B33" s="168" t="s">
        <v>567</v>
      </c>
      <c r="C33" s="169">
        <v>274.2</v>
      </c>
    </row>
    <row r="34" spans="1:7" ht="15.75">
      <c r="A34" s="167">
        <v>16</v>
      </c>
      <c r="B34" s="168" t="s">
        <v>568</v>
      </c>
      <c r="C34" s="169">
        <v>927.7</v>
      </c>
    </row>
    <row r="35" spans="1:7" ht="15.75">
      <c r="A35" s="170" t="s">
        <v>569</v>
      </c>
      <c r="B35" s="171" t="s">
        <v>570</v>
      </c>
      <c r="C35" s="172">
        <f>SUM(C19:C34)</f>
        <v>8597</v>
      </c>
    </row>
    <row r="36" spans="1:7">
      <c r="A36" s="173"/>
      <c r="B36" s="173"/>
      <c r="C36" s="173"/>
    </row>
    <row r="37" spans="1:7">
      <c r="A37" s="173"/>
      <c r="B37" s="173"/>
      <c r="C37" s="173"/>
    </row>
    <row r="38" spans="1:7">
      <c r="A38" s="173"/>
      <c r="B38" s="173"/>
      <c r="C38" s="173"/>
    </row>
    <row r="39" spans="1:7" s="174" customFormat="1" ht="15.75">
      <c r="A39" s="174" t="s">
        <v>245</v>
      </c>
      <c r="B39" s="175"/>
      <c r="C39" s="176" t="s">
        <v>497</v>
      </c>
      <c r="E39" s="177"/>
      <c r="F39" s="177"/>
      <c r="G39" s="177"/>
    </row>
  </sheetData>
  <mergeCells count="1">
    <mergeCell ref="A15:C15"/>
  </mergeCells>
  <phoneticPr fontId="0" type="noConversion"/>
  <pageMargins left="0.78740157480314965" right="0.39370078740157483" top="0.78740157480314965" bottom="0.39370078740157483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opLeftCell="A4" workbookViewId="0">
      <selection activeCell="D6" sqref="D6"/>
    </sheetView>
  </sheetViews>
  <sheetFormatPr defaultColWidth="8.85546875" defaultRowHeight="15.75"/>
  <cols>
    <col min="1" max="1" width="62.42578125" style="205" customWidth="1"/>
    <col min="2" max="2" width="16.85546875" style="205" customWidth="1"/>
    <col min="3" max="3" width="19.42578125" style="205" customWidth="1"/>
    <col min="4" max="4" width="21.42578125" style="205" customWidth="1"/>
    <col min="5" max="5" width="27.85546875" style="205" customWidth="1"/>
    <col min="6" max="16384" width="8.85546875" style="206"/>
  </cols>
  <sheetData>
    <row r="1" spans="1:5">
      <c r="C1" s="206"/>
      <c r="D1" s="207"/>
      <c r="E1" s="206"/>
    </row>
    <row r="2" spans="1:5" ht="15" customHeight="1">
      <c r="C2" s="206"/>
      <c r="D2" s="207" t="s">
        <v>229</v>
      </c>
      <c r="E2" s="206"/>
    </row>
    <row r="3" spans="1:5">
      <c r="C3" s="206"/>
      <c r="D3" s="207" t="s">
        <v>230</v>
      </c>
      <c r="E3" s="206"/>
    </row>
    <row r="4" spans="1:5" ht="15.6" customHeight="1">
      <c r="C4" s="206"/>
      <c r="D4" s="207" t="s">
        <v>231</v>
      </c>
      <c r="E4" s="206"/>
    </row>
    <row r="5" spans="1:5" ht="16.899999999999999" customHeight="1">
      <c r="C5" s="206"/>
      <c r="D5" s="207" t="s">
        <v>232</v>
      </c>
      <c r="E5" s="206"/>
    </row>
    <row r="6" spans="1:5" ht="23.45" customHeight="1">
      <c r="D6" s="208" t="s">
        <v>244</v>
      </c>
      <c r="E6" s="207"/>
    </row>
    <row r="7" spans="1:5">
      <c r="E7" s="207"/>
    </row>
    <row r="8" spans="1:5">
      <c r="D8" s="178" t="s">
        <v>241</v>
      </c>
      <c r="E8" s="207"/>
    </row>
    <row r="9" spans="1:5">
      <c r="D9" s="178" t="s">
        <v>227</v>
      </c>
      <c r="E9" s="207"/>
    </row>
    <row r="10" spans="1:5">
      <c r="D10" s="178" t="s">
        <v>233</v>
      </c>
      <c r="E10" s="207"/>
    </row>
    <row r="11" spans="1:5">
      <c r="D11" s="178" t="s">
        <v>232</v>
      </c>
      <c r="E11" s="207"/>
    </row>
    <row r="12" spans="1:5">
      <c r="D12" s="178" t="s">
        <v>228</v>
      </c>
      <c r="E12" s="207"/>
    </row>
    <row r="13" spans="1:5" ht="37.9" customHeight="1">
      <c r="A13" s="331" t="s">
        <v>236</v>
      </c>
      <c r="B13" s="332"/>
      <c r="C13" s="332"/>
      <c r="D13" s="332"/>
      <c r="E13" s="332"/>
    </row>
    <row r="14" spans="1:5" s="205" customFormat="1">
      <c r="E14" s="209"/>
    </row>
    <row r="15" spans="1:5" s="205" customFormat="1" ht="78.75">
      <c r="A15" s="210" t="s">
        <v>169</v>
      </c>
      <c r="B15" s="210" t="s">
        <v>237</v>
      </c>
      <c r="C15" s="210" t="s">
        <v>238</v>
      </c>
      <c r="D15" s="210" t="s">
        <v>239</v>
      </c>
      <c r="E15" s="210" t="s">
        <v>240</v>
      </c>
    </row>
    <row r="16" spans="1:5" s="205" customFormat="1">
      <c r="A16" s="211" t="s">
        <v>170</v>
      </c>
      <c r="B16" s="212">
        <f>B18+B19</f>
        <v>24109.7</v>
      </c>
      <c r="C16" s="212">
        <f>C18+C19</f>
        <v>25843.090520000002</v>
      </c>
      <c r="D16" s="212">
        <f>D18+D19</f>
        <v>18644.900000000001</v>
      </c>
      <c r="E16" s="212">
        <f>E18+E19</f>
        <v>31307.890520000001</v>
      </c>
    </row>
    <row r="17" spans="1:6" s="205" customFormat="1">
      <c r="A17" s="211" t="s">
        <v>171</v>
      </c>
      <c r="B17" s="212"/>
      <c r="C17" s="212"/>
      <c r="D17" s="212"/>
      <c r="E17" s="212"/>
    </row>
    <row r="18" spans="1:6" s="205" customFormat="1" ht="31.5">
      <c r="A18" s="213" t="s">
        <v>172</v>
      </c>
      <c r="B18" s="212"/>
      <c r="C18" s="212">
        <v>25843.090520000002</v>
      </c>
      <c r="D18" s="212">
        <v>0</v>
      </c>
      <c r="E18" s="212">
        <f>B18+C18-D18</f>
        <v>25843.090520000002</v>
      </c>
    </row>
    <row r="19" spans="1:6" s="205" customFormat="1" ht="31.5">
      <c r="A19" s="213" t="s">
        <v>173</v>
      </c>
      <c r="B19" s="212">
        <v>24109.7</v>
      </c>
      <c r="C19" s="212"/>
      <c r="D19" s="212">
        <f>9058+9586.9</f>
        <v>18644.900000000001</v>
      </c>
      <c r="E19" s="212">
        <f>B19+C19-D19</f>
        <v>5464.7999999999993</v>
      </c>
    </row>
    <row r="20" spans="1:6" s="205" customFormat="1">
      <c r="A20" s="214"/>
      <c r="B20" s="215"/>
      <c r="C20" s="215"/>
      <c r="D20" s="215"/>
      <c r="E20" s="216"/>
    </row>
    <row r="21" spans="1:6" ht="12.75">
      <c r="A21" s="206"/>
      <c r="B21" s="206"/>
      <c r="C21" s="206"/>
      <c r="D21" s="206"/>
      <c r="E21" s="206"/>
    </row>
    <row r="22" spans="1:6" s="222" customFormat="1">
      <c r="A22" s="217" t="s">
        <v>245</v>
      </c>
      <c r="B22" s="218"/>
      <c r="C22" s="218"/>
      <c r="D22" s="219"/>
      <c r="E22" s="220" t="s">
        <v>497</v>
      </c>
      <c r="F22" s="221"/>
    </row>
  </sheetData>
  <mergeCells count="1">
    <mergeCell ref="A13:E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60" zoomScaleNormal="100" workbookViewId="0">
      <selection activeCell="B6" sqref="B6"/>
    </sheetView>
  </sheetViews>
  <sheetFormatPr defaultColWidth="8.85546875" defaultRowHeight="15"/>
  <cols>
    <col min="1" max="1" width="68" style="178" customWidth="1"/>
    <col min="2" max="2" width="32.7109375" style="178" customWidth="1"/>
    <col min="3" max="3" width="19.7109375" style="178" customWidth="1"/>
    <col min="4" max="16384" width="8.85546875" style="178"/>
  </cols>
  <sheetData>
    <row r="1" spans="1:8">
      <c r="B1" s="207"/>
      <c r="C1" s="206"/>
    </row>
    <row r="2" spans="1:8">
      <c r="B2" s="207" t="s">
        <v>234</v>
      </c>
      <c r="C2" s="206"/>
    </row>
    <row r="3" spans="1:8">
      <c r="B3" s="207" t="s">
        <v>230</v>
      </c>
      <c r="C3" s="206"/>
    </row>
    <row r="4" spans="1:8">
      <c r="B4" s="207" t="s">
        <v>231</v>
      </c>
      <c r="C4" s="206"/>
    </row>
    <row r="5" spans="1:8">
      <c r="B5" s="207" t="s">
        <v>232</v>
      </c>
      <c r="C5" s="206"/>
    </row>
    <row r="6" spans="1:8">
      <c r="B6" s="208" t="s">
        <v>243</v>
      </c>
      <c r="C6" s="207"/>
    </row>
    <row r="7" spans="1:8" ht="15.75">
      <c r="B7" s="205"/>
      <c r="C7" s="207"/>
    </row>
    <row r="8" spans="1:8">
      <c r="B8" s="178" t="s">
        <v>242</v>
      </c>
      <c r="C8" s="207"/>
    </row>
    <row r="9" spans="1:8">
      <c r="B9" s="178" t="s">
        <v>227</v>
      </c>
      <c r="C9" s="207"/>
    </row>
    <row r="10" spans="1:8">
      <c r="A10" s="223"/>
      <c r="B10" s="178" t="s">
        <v>233</v>
      </c>
      <c r="C10" s="207"/>
      <c r="D10" s="223"/>
      <c r="E10" s="224"/>
      <c r="F10" s="224"/>
      <c r="G10" s="224"/>
      <c r="H10" s="152"/>
    </row>
    <row r="11" spans="1:8">
      <c r="A11" s="223"/>
      <c r="B11" s="178" t="s">
        <v>232</v>
      </c>
      <c r="C11" s="207"/>
      <c r="D11" s="223"/>
      <c r="E11" s="224"/>
      <c r="F11" s="224"/>
      <c r="G11" s="224"/>
      <c r="H11" s="152"/>
    </row>
    <row r="12" spans="1:8">
      <c r="A12" s="223"/>
      <c r="B12" s="178" t="s">
        <v>228</v>
      </c>
      <c r="C12" s="207"/>
      <c r="D12" s="223"/>
      <c r="E12" s="224"/>
      <c r="F12" s="224"/>
      <c r="G12" s="224"/>
      <c r="H12" s="152"/>
    </row>
    <row r="13" spans="1:8">
      <c r="A13" s="225"/>
      <c r="B13" s="226"/>
      <c r="C13" s="227"/>
      <c r="D13" s="225"/>
      <c r="E13" s="228"/>
      <c r="F13" s="228"/>
      <c r="G13" s="228"/>
      <c r="H13" s="229"/>
    </row>
    <row r="14" spans="1:8">
      <c r="A14" s="225"/>
      <c r="B14" s="226"/>
      <c r="C14" s="227"/>
      <c r="D14" s="225"/>
      <c r="E14" s="228"/>
      <c r="F14" s="228"/>
      <c r="G14" s="228"/>
      <c r="H14" s="229"/>
    </row>
    <row r="15" spans="1:8" ht="40.9" customHeight="1">
      <c r="A15" s="333" t="s">
        <v>235</v>
      </c>
      <c r="B15" s="334"/>
      <c r="C15" s="334"/>
    </row>
    <row r="16" spans="1:8">
      <c r="B16" s="335" t="s">
        <v>174</v>
      </c>
      <c r="C16" s="335"/>
    </row>
    <row r="17" spans="1:5" ht="15.75">
      <c r="A17" s="230" t="s">
        <v>321</v>
      </c>
      <c r="B17" s="230" t="s">
        <v>155</v>
      </c>
      <c r="C17" s="230" t="s">
        <v>175</v>
      </c>
    </row>
    <row r="18" spans="1:5" ht="15.75">
      <c r="A18" s="231" t="s">
        <v>176</v>
      </c>
      <c r="B18" s="232" t="s">
        <v>177</v>
      </c>
      <c r="C18" s="233">
        <f>C19+C22+C27+C36</f>
        <v>12197.249210000093</v>
      </c>
      <c r="D18" s="234"/>
      <c r="E18" s="235"/>
    </row>
    <row r="19" spans="1:5" ht="31.5">
      <c r="A19" s="231" t="s">
        <v>178</v>
      </c>
      <c r="B19" s="232" t="s">
        <v>179</v>
      </c>
      <c r="C19" s="233">
        <f>C20</f>
        <v>25843.090520000002</v>
      </c>
      <c r="D19" s="235"/>
    </row>
    <row r="20" spans="1:5" ht="31.5">
      <c r="A20" s="236" t="s">
        <v>180</v>
      </c>
      <c r="B20" s="237" t="s">
        <v>181</v>
      </c>
      <c r="C20" s="238">
        <f>C21</f>
        <v>25843.090520000002</v>
      </c>
      <c r="D20" s="234"/>
    </row>
    <row r="21" spans="1:5" ht="31.5">
      <c r="A21" s="236" t="s">
        <v>182</v>
      </c>
      <c r="B21" s="237" t="s">
        <v>183</v>
      </c>
      <c r="C21" s="238">
        <v>25843.090520000002</v>
      </c>
    </row>
    <row r="22" spans="1:5" ht="31.5">
      <c r="A22" s="231" t="s">
        <v>184</v>
      </c>
      <c r="B22" s="232" t="s">
        <v>185</v>
      </c>
      <c r="C22" s="233">
        <f>C23+C25</f>
        <v>-18644.900000000001</v>
      </c>
    </row>
    <row r="23" spans="1:5" ht="47.25">
      <c r="A23" s="239" t="s">
        <v>186</v>
      </c>
      <c r="B23" s="240" t="s">
        <v>187</v>
      </c>
      <c r="C23" s="238">
        <f>C24</f>
        <v>0</v>
      </c>
    </row>
    <row r="24" spans="1:5" ht="47.25">
      <c r="A24" s="239" t="s">
        <v>186</v>
      </c>
      <c r="B24" s="240" t="s">
        <v>188</v>
      </c>
      <c r="C24" s="238">
        <v>0</v>
      </c>
    </row>
    <row r="25" spans="1:5" ht="47.25">
      <c r="A25" s="236" t="s">
        <v>189</v>
      </c>
      <c r="B25" s="237" t="s">
        <v>190</v>
      </c>
      <c r="C25" s="241">
        <f>C26</f>
        <v>-18644.900000000001</v>
      </c>
    </row>
    <row r="26" spans="1:5" ht="47.25">
      <c r="A26" s="236" t="s">
        <v>191</v>
      </c>
      <c r="B26" s="237" t="s">
        <v>192</v>
      </c>
      <c r="C26" s="241">
        <v>-18644.900000000001</v>
      </c>
    </row>
    <row r="27" spans="1:5" ht="31.5">
      <c r="A27" s="231" t="s">
        <v>193</v>
      </c>
      <c r="B27" s="232" t="s">
        <v>194</v>
      </c>
      <c r="C27" s="242">
        <f>C28+C32</f>
        <v>4869.0586900000926</v>
      </c>
      <c r="D27" s="234"/>
      <c r="E27" s="234"/>
    </row>
    <row r="28" spans="1:5" ht="15.75">
      <c r="A28" s="236" t="s">
        <v>195</v>
      </c>
      <c r="B28" s="237" t="s">
        <v>196</v>
      </c>
      <c r="C28" s="241">
        <f>C29</f>
        <v>-621885.84130999993</v>
      </c>
      <c r="D28" s="235"/>
    </row>
    <row r="29" spans="1:5" ht="15.75">
      <c r="A29" s="236" t="s">
        <v>197</v>
      </c>
      <c r="B29" s="237" t="s">
        <v>198</v>
      </c>
      <c r="C29" s="238">
        <f>C30</f>
        <v>-621885.84130999993</v>
      </c>
    </row>
    <row r="30" spans="1:5" ht="15.75">
      <c r="A30" s="236" t="s">
        <v>199</v>
      </c>
      <c r="B30" s="237" t="s">
        <v>200</v>
      </c>
      <c r="C30" s="238">
        <f>C31</f>
        <v>-621885.84130999993</v>
      </c>
    </row>
    <row r="31" spans="1:5" ht="31.5">
      <c r="A31" s="236" t="s">
        <v>201</v>
      </c>
      <c r="B31" s="237" t="s">
        <v>202</v>
      </c>
      <c r="C31" s="238">
        <f>-595912.75079-25843.09052-130</f>
        <v>-621885.84130999993</v>
      </c>
    </row>
    <row r="32" spans="1:5" ht="15.75">
      <c r="A32" s="236" t="s">
        <v>203</v>
      </c>
      <c r="B32" s="237" t="s">
        <v>204</v>
      </c>
      <c r="C32" s="238">
        <f>C33</f>
        <v>626754.9</v>
      </c>
    </row>
    <row r="33" spans="1:3" ht="15.75">
      <c r="A33" s="243" t="s">
        <v>205</v>
      </c>
      <c r="B33" s="244" t="s">
        <v>206</v>
      </c>
      <c r="C33" s="245">
        <f>C34</f>
        <v>626754.9</v>
      </c>
    </row>
    <row r="34" spans="1:3" ht="15.75">
      <c r="A34" s="243" t="s">
        <v>207</v>
      </c>
      <c r="B34" s="246" t="s">
        <v>208</v>
      </c>
      <c r="C34" s="247">
        <f>C35</f>
        <v>626754.9</v>
      </c>
    </row>
    <row r="35" spans="1:3" ht="31.5">
      <c r="A35" s="243" t="s">
        <v>209</v>
      </c>
      <c r="B35" s="246" t="s">
        <v>210</v>
      </c>
      <c r="C35" s="247">
        <f>608110+18644.9</f>
        <v>626754.9</v>
      </c>
    </row>
    <row r="36" spans="1:3" ht="31.5">
      <c r="A36" s="248" t="s">
        <v>211</v>
      </c>
      <c r="B36" s="249" t="s">
        <v>212</v>
      </c>
      <c r="C36" s="250">
        <f>C37</f>
        <v>130</v>
      </c>
    </row>
    <row r="37" spans="1:3" ht="31.5">
      <c r="A37" s="248" t="s">
        <v>213</v>
      </c>
      <c r="B37" s="249" t="s">
        <v>214</v>
      </c>
      <c r="C37" s="250">
        <f>C38+C41</f>
        <v>130</v>
      </c>
    </row>
    <row r="38" spans="1:3" ht="31.5">
      <c r="A38" s="251" t="s">
        <v>215</v>
      </c>
      <c r="B38" s="249" t="s">
        <v>216</v>
      </c>
      <c r="C38" s="250">
        <f>C39</f>
        <v>130</v>
      </c>
    </row>
    <row r="39" spans="1:3" ht="47.25">
      <c r="A39" s="251" t="s">
        <v>217</v>
      </c>
      <c r="B39" s="249" t="s">
        <v>218</v>
      </c>
      <c r="C39" s="250">
        <v>130</v>
      </c>
    </row>
    <row r="40" spans="1:3" ht="47.25">
      <c r="A40" s="251" t="s">
        <v>219</v>
      </c>
      <c r="B40" s="249" t="s">
        <v>220</v>
      </c>
      <c r="C40" s="250">
        <v>130</v>
      </c>
    </row>
    <row r="41" spans="1:3" ht="31.5">
      <c r="A41" s="251" t="s">
        <v>221</v>
      </c>
      <c r="B41" s="249" t="s">
        <v>222</v>
      </c>
      <c r="C41" s="250"/>
    </row>
    <row r="42" spans="1:3" ht="47.25">
      <c r="A42" s="251" t="s">
        <v>223</v>
      </c>
      <c r="B42" s="249" t="s">
        <v>224</v>
      </c>
      <c r="C42" s="250"/>
    </row>
    <row r="43" spans="1:3" ht="47.25">
      <c r="A43" s="251" t="s">
        <v>225</v>
      </c>
      <c r="B43" s="249" t="s">
        <v>226</v>
      </c>
      <c r="C43" s="250"/>
    </row>
    <row r="46" spans="1:3" ht="15.75">
      <c r="A46" s="252" t="s">
        <v>245</v>
      </c>
      <c r="B46" s="336" t="s">
        <v>309</v>
      </c>
      <c r="C46" s="336"/>
    </row>
  </sheetData>
  <mergeCells count="3">
    <mergeCell ref="A15:C15"/>
    <mergeCell ref="B16:C16"/>
    <mergeCell ref="B46:C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прил1!Область_печати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алена</cp:lastModifiedBy>
  <cp:lastPrinted>2016-02-19T06:27:08Z</cp:lastPrinted>
  <dcterms:created xsi:type="dcterms:W3CDTF">2015-11-25T08:22:03Z</dcterms:created>
  <dcterms:modified xsi:type="dcterms:W3CDTF">2016-02-24T04:40:31Z</dcterms:modified>
</cp:coreProperties>
</file>